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92" windowWidth="18192" windowHeight="11700" activeTab="1"/>
  </bookViews>
  <sheets>
    <sheet name="СОШ 308,60" sheetId="1" r:id="rId1"/>
    <sheet name="титульный лист 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10" i="1"/>
  <c r="F310"/>
  <c r="E310"/>
  <c r="D310"/>
  <c r="O309"/>
  <c r="N309"/>
  <c r="M309"/>
  <c r="L309"/>
  <c r="H309"/>
  <c r="P308"/>
  <c r="H308"/>
  <c r="P307"/>
  <c r="H307"/>
  <c r="P306"/>
  <c r="P309" s="1"/>
  <c r="G305"/>
  <c r="F305"/>
  <c r="E305"/>
  <c r="O304"/>
  <c r="N304"/>
  <c r="M304"/>
  <c r="H304"/>
  <c r="P303"/>
  <c r="H303"/>
  <c r="P302"/>
  <c r="H302"/>
  <c r="P301"/>
  <c r="H301"/>
  <c r="P300"/>
  <c r="H300"/>
  <c r="P299"/>
  <c r="H299"/>
  <c r="P298"/>
  <c r="H298"/>
  <c r="H305" s="1"/>
  <c r="O296"/>
  <c r="N296"/>
  <c r="M296"/>
  <c r="G296"/>
  <c r="G311" s="1"/>
  <c r="F296"/>
  <c r="F311" s="1"/>
  <c r="E296"/>
  <c r="P295"/>
  <c r="H295"/>
  <c r="P294"/>
  <c r="H294"/>
  <c r="P293"/>
  <c r="H293"/>
  <c r="P292"/>
  <c r="P296" s="1"/>
  <c r="H292"/>
  <c r="G282"/>
  <c r="F282"/>
  <c r="E282"/>
  <c r="D282"/>
  <c r="O281"/>
  <c r="N281"/>
  <c r="M281"/>
  <c r="L281"/>
  <c r="H281"/>
  <c r="P280"/>
  <c r="H280"/>
  <c r="P279"/>
  <c r="H279"/>
  <c r="P278"/>
  <c r="P281" s="1"/>
  <c r="G277"/>
  <c r="F277"/>
  <c r="E277"/>
  <c r="O276"/>
  <c r="N276"/>
  <c r="M276"/>
  <c r="H276"/>
  <c r="P275"/>
  <c r="H275"/>
  <c r="P274"/>
  <c r="H274"/>
  <c r="P273"/>
  <c r="H273"/>
  <c r="P272"/>
  <c r="H272"/>
  <c r="P271"/>
  <c r="H271"/>
  <c r="P270"/>
  <c r="H270"/>
  <c r="O268"/>
  <c r="N268"/>
  <c r="M268"/>
  <c r="L268"/>
  <c r="G268"/>
  <c r="F268"/>
  <c r="E268"/>
  <c r="D268"/>
  <c r="P267"/>
  <c r="H267"/>
  <c r="P266"/>
  <c r="H266"/>
  <c r="P265"/>
  <c r="H265"/>
  <c r="P264"/>
  <c r="H264"/>
  <c r="G254"/>
  <c r="F254"/>
  <c r="E254"/>
  <c r="D254"/>
  <c r="O253"/>
  <c r="N253"/>
  <c r="M253"/>
  <c r="L253"/>
  <c r="H253"/>
  <c r="P252"/>
  <c r="H252"/>
  <c r="P251"/>
  <c r="H251"/>
  <c r="P250"/>
  <c r="P253" s="1"/>
  <c r="G249"/>
  <c r="F249"/>
  <c r="E249"/>
  <c r="O248"/>
  <c r="N248"/>
  <c r="M248"/>
  <c r="H248"/>
  <c r="P247"/>
  <c r="H247"/>
  <c r="P246"/>
  <c r="H246"/>
  <c r="P245"/>
  <c r="H245"/>
  <c r="P244"/>
  <c r="H244"/>
  <c r="P243"/>
  <c r="H243"/>
  <c r="P242"/>
  <c r="H242"/>
  <c r="P241"/>
  <c r="P248" s="1"/>
  <c r="G240"/>
  <c r="F240"/>
  <c r="E240"/>
  <c r="O239"/>
  <c r="N239"/>
  <c r="M239"/>
  <c r="H239"/>
  <c r="P238"/>
  <c r="H238"/>
  <c r="P237"/>
  <c r="H237"/>
  <c r="P236"/>
  <c r="H236"/>
  <c r="P235"/>
  <c r="H235"/>
  <c r="O226"/>
  <c r="N226"/>
  <c r="M226"/>
  <c r="L226"/>
  <c r="G226"/>
  <c r="F226"/>
  <c r="E226"/>
  <c r="D226"/>
  <c r="P225"/>
  <c r="H225"/>
  <c r="P224"/>
  <c r="H224"/>
  <c r="P223"/>
  <c r="P226" s="1"/>
  <c r="H223"/>
  <c r="O221"/>
  <c r="N221"/>
  <c r="M221"/>
  <c r="G221"/>
  <c r="F221"/>
  <c r="E221"/>
  <c r="P220"/>
  <c r="H220"/>
  <c r="P219"/>
  <c r="H219"/>
  <c r="P218"/>
  <c r="H218"/>
  <c r="P217"/>
  <c r="H217"/>
  <c r="P216"/>
  <c r="H216"/>
  <c r="P215"/>
  <c r="H215"/>
  <c r="O213"/>
  <c r="O227" s="1"/>
  <c r="N213"/>
  <c r="M213"/>
  <c r="G213"/>
  <c r="F213"/>
  <c r="E213"/>
  <c r="P212"/>
  <c r="H212"/>
  <c r="P211"/>
  <c r="H211"/>
  <c r="P210"/>
  <c r="H210"/>
  <c r="P209"/>
  <c r="P213" s="1"/>
  <c r="H209"/>
  <c r="O199"/>
  <c r="N199"/>
  <c r="M199"/>
  <c r="L199"/>
  <c r="G199"/>
  <c r="F199"/>
  <c r="E199"/>
  <c r="D199"/>
  <c r="P198"/>
  <c r="H198"/>
  <c r="P197"/>
  <c r="H197"/>
  <c r="P196"/>
  <c r="H196"/>
  <c r="O194"/>
  <c r="N194"/>
  <c r="M194"/>
  <c r="G194"/>
  <c r="F194"/>
  <c r="E194"/>
  <c r="P193"/>
  <c r="H193"/>
  <c r="P192"/>
  <c r="H192"/>
  <c r="P191"/>
  <c r="H191"/>
  <c r="P190"/>
  <c r="H190"/>
  <c r="P189"/>
  <c r="H189"/>
  <c r="P188"/>
  <c r="H188"/>
  <c r="P187"/>
  <c r="H187"/>
  <c r="O185"/>
  <c r="O200" s="1"/>
  <c r="N185"/>
  <c r="M185"/>
  <c r="G185"/>
  <c r="F185"/>
  <c r="E185"/>
  <c r="D185"/>
  <c r="P184"/>
  <c r="H184"/>
  <c r="P183"/>
  <c r="H183"/>
  <c r="P182"/>
  <c r="H182"/>
  <c r="P181"/>
  <c r="H181"/>
  <c r="O145"/>
  <c r="N145"/>
  <c r="M145"/>
  <c r="L145"/>
  <c r="G145"/>
  <c r="F145"/>
  <c r="E145"/>
  <c r="D145"/>
  <c r="P144"/>
  <c r="H144"/>
  <c r="P143"/>
  <c r="H143"/>
  <c r="P142"/>
  <c r="H142"/>
  <c r="O140"/>
  <c r="N140"/>
  <c r="M140"/>
  <c r="G140"/>
  <c r="F140"/>
  <c r="E140"/>
  <c r="P139"/>
  <c r="H139"/>
  <c r="P138"/>
  <c r="H138"/>
  <c r="P137"/>
  <c r="H137"/>
  <c r="P136"/>
  <c r="H136"/>
  <c r="P135"/>
  <c r="H135"/>
  <c r="P134"/>
  <c r="H134"/>
  <c r="P133"/>
  <c r="H133"/>
  <c r="H140" s="1"/>
  <c r="O131"/>
  <c r="N131"/>
  <c r="M131"/>
  <c r="M146" s="1"/>
  <c r="G131"/>
  <c r="F131"/>
  <c r="E131"/>
  <c r="P130"/>
  <c r="H130"/>
  <c r="P129"/>
  <c r="H129"/>
  <c r="P128"/>
  <c r="H128"/>
  <c r="P127"/>
  <c r="H127"/>
  <c r="O109"/>
  <c r="N109"/>
  <c r="M109"/>
  <c r="L109"/>
  <c r="G109"/>
  <c r="F109"/>
  <c r="E109"/>
  <c r="D109"/>
  <c r="P108"/>
  <c r="H108"/>
  <c r="P107"/>
  <c r="H107"/>
  <c r="P106"/>
  <c r="H106"/>
  <c r="O104"/>
  <c r="N104"/>
  <c r="M104"/>
  <c r="G104"/>
  <c r="F104"/>
  <c r="E104"/>
  <c r="P103"/>
  <c r="H103"/>
  <c r="P102"/>
  <c r="H102"/>
  <c r="P101"/>
  <c r="H101"/>
  <c r="P100"/>
  <c r="H100"/>
  <c r="P99"/>
  <c r="H99"/>
  <c r="P98"/>
  <c r="H98"/>
  <c r="P97"/>
  <c r="H97"/>
  <c r="O95"/>
  <c r="N95"/>
  <c r="M95"/>
  <c r="M110" s="1"/>
  <c r="G95"/>
  <c r="F95"/>
  <c r="E95"/>
  <c r="P94"/>
  <c r="H94"/>
  <c r="P93"/>
  <c r="H93"/>
  <c r="P92"/>
  <c r="H92"/>
  <c r="P91"/>
  <c r="H91"/>
  <c r="O81"/>
  <c r="N81"/>
  <c r="M81"/>
  <c r="L81"/>
  <c r="G81"/>
  <c r="F81"/>
  <c r="E81"/>
  <c r="D81"/>
  <c r="P80"/>
  <c r="H80"/>
  <c r="P79"/>
  <c r="H79"/>
  <c r="P78"/>
  <c r="H78"/>
  <c r="O76"/>
  <c r="N76"/>
  <c r="M76"/>
  <c r="L76"/>
  <c r="G76"/>
  <c r="F76"/>
  <c r="E76"/>
  <c r="D76"/>
  <c r="P75"/>
  <c r="H75"/>
  <c r="P74"/>
  <c r="H74"/>
  <c r="P73"/>
  <c r="H73"/>
  <c r="P72"/>
  <c r="H72"/>
  <c r="P71"/>
  <c r="H71"/>
  <c r="O69"/>
  <c r="O82" s="1"/>
  <c r="N69"/>
  <c r="N82" s="1"/>
  <c r="M69"/>
  <c r="G69"/>
  <c r="F69"/>
  <c r="E69"/>
  <c r="P68"/>
  <c r="H68"/>
  <c r="P67"/>
  <c r="H67"/>
  <c r="P66"/>
  <c r="H66"/>
  <c r="P65"/>
  <c r="H65"/>
  <c r="H69" s="1"/>
  <c r="O54"/>
  <c r="N54"/>
  <c r="M54"/>
  <c r="L54"/>
  <c r="P53"/>
  <c r="P52"/>
  <c r="P51"/>
  <c r="O49"/>
  <c r="N49"/>
  <c r="M49"/>
  <c r="P48"/>
  <c r="P47"/>
  <c r="P46"/>
  <c r="P45"/>
  <c r="P44"/>
  <c r="P43"/>
  <c r="P42"/>
  <c r="P41"/>
  <c r="O39"/>
  <c r="N39"/>
  <c r="M39"/>
  <c r="P38"/>
  <c r="P37"/>
  <c r="P36"/>
  <c r="P35"/>
  <c r="G54"/>
  <c r="F54"/>
  <c r="E54"/>
  <c r="D54"/>
  <c r="H53"/>
  <c r="H52"/>
  <c r="H51"/>
  <c r="G49"/>
  <c r="F49"/>
  <c r="E49"/>
  <c r="H48"/>
  <c r="H47"/>
  <c r="H46"/>
  <c r="H45"/>
  <c r="H44"/>
  <c r="H43"/>
  <c r="H42"/>
  <c r="H41"/>
  <c r="G39"/>
  <c r="F39"/>
  <c r="E39"/>
  <c r="H38"/>
  <c r="H37"/>
  <c r="H36"/>
  <c r="H35"/>
  <c r="E110" l="1"/>
  <c r="E146"/>
  <c r="F227"/>
  <c r="M254"/>
  <c r="M310"/>
  <c r="H310"/>
  <c r="G110"/>
  <c r="G146"/>
  <c r="F283"/>
  <c r="N282"/>
  <c r="O310"/>
  <c r="F200"/>
  <c r="P95"/>
  <c r="O110"/>
  <c r="P131"/>
  <c r="O146"/>
  <c r="P185"/>
  <c r="N200"/>
  <c r="H213"/>
  <c r="N227"/>
  <c r="H226"/>
  <c r="P276"/>
  <c r="H296"/>
  <c r="H311" s="1"/>
  <c r="E311"/>
  <c r="O254"/>
  <c r="E55"/>
  <c r="G82"/>
  <c r="N110"/>
  <c r="N146"/>
  <c r="M200"/>
  <c r="M227"/>
  <c r="P304"/>
  <c r="P310" s="1"/>
  <c r="P268"/>
  <c r="P282" s="1"/>
  <c r="H39"/>
  <c r="P104"/>
  <c r="P140"/>
  <c r="P145"/>
  <c r="H194"/>
  <c r="H199"/>
  <c r="H221"/>
  <c r="H240"/>
  <c r="H249"/>
  <c r="H254"/>
  <c r="P49"/>
  <c r="H95"/>
  <c r="H131"/>
  <c r="H185"/>
  <c r="P194"/>
  <c r="P199"/>
  <c r="P221"/>
  <c r="P227" s="1"/>
  <c r="P239"/>
  <c r="P254" s="1"/>
  <c r="H104"/>
  <c r="O55"/>
  <c r="F82"/>
  <c r="P76"/>
  <c r="P109"/>
  <c r="G200"/>
  <c r="G227"/>
  <c r="G283"/>
  <c r="O282"/>
  <c r="H145"/>
  <c r="H76"/>
  <c r="H109"/>
  <c r="F110"/>
  <c r="F146"/>
  <c r="E200"/>
  <c r="E227"/>
  <c r="N254"/>
  <c r="E283"/>
  <c r="M282"/>
  <c r="N310"/>
  <c r="H268"/>
  <c r="H277"/>
  <c r="H282"/>
  <c r="H49"/>
  <c r="P54"/>
  <c r="G55"/>
  <c r="H54"/>
  <c r="N55"/>
  <c r="E82"/>
  <c r="M82"/>
  <c r="P81"/>
  <c r="F55"/>
  <c r="P39"/>
  <c r="M55"/>
  <c r="P69"/>
  <c r="H81"/>
  <c r="H82" s="1"/>
  <c r="H227" l="1"/>
  <c r="P146"/>
  <c r="H146"/>
  <c r="F319"/>
  <c r="E319"/>
  <c r="E320" s="1"/>
  <c r="D319"/>
  <c r="D320" s="1"/>
  <c r="L319"/>
  <c r="N319"/>
  <c r="N320" s="1"/>
  <c r="P110"/>
  <c r="P200"/>
  <c r="O319" s="1"/>
  <c r="O320" s="1"/>
  <c r="F320"/>
  <c r="M319"/>
  <c r="M320" s="1"/>
  <c r="H110"/>
  <c r="H200"/>
  <c r="L320"/>
  <c r="H283"/>
  <c r="G319" s="1"/>
  <c r="H55"/>
  <c r="P82"/>
  <c r="P55"/>
  <c r="O25"/>
  <c r="N25"/>
  <c r="M25"/>
  <c r="P24"/>
  <c r="P23"/>
  <c r="P22"/>
  <c r="O20"/>
  <c r="N20"/>
  <c r="M20"/>
  <c r="P19"/>
  <c r="P18"/>
  <c r="P17"/>
  <c r="P16"/>
  <c r="P15"/>
  <c r="P14"/>
  <c r="P13"/>
  <c r="O11"/>
  <c r="N11"/>
  <c r="M11"/>
  <c r="P10"/>
  <c r="P9"/>
  <c r="P8"/>
  <c r="P7"/>
  <c r="G320" l="1"/>
  <c r="O26"/>
  <c r="N155" s="1"/>
  <c r="P25"/>
  <c r="M26"/>
  <c r="L155" s="1"/>
  <c r="N26"/>
  <c r="M155" s="1"/>
  <c r="M156" s="1"/>
  <c r="P11"/>
  <c r="P20"/>
  <c r="M332" l="1"/>
  <c r="M333" s="1"/>
  <c r="L156"/>
  <c r="L332"/>
  <c r="L333" s="1"/>
  <c r="N156"/>
  <c r="N332"/>
  <c r="N333" s="1"/>
  <c r="P26"/>
  <c r="O155" s="1"/>
  <c r="O156" l="1"/>
  <c r="O332"/>
  <c r="O333" s="1"/>
  <c r="H24"/>
  <c r="H23"/>
  <c r="H22"/>
  <c r="H19"/>
  <c r="H18"/>
  <c r="H17"/>
  <c r="H16"/>
  <c r="H15"/>
  <c r="H14"/>
  <c r="H13"/>
  <c r="H10"/>
  <c r="H9"/>
  <c r="H8"/>
  <c r="H7"/>
  <c r="D25" l="1"/>
  <c r="D11"/>
  <c r="H25"/>
  <c r="G25"/>
  <c r="F25"/>
  <c r="E25"/>
  <c r="H20"/>
  <c r="G20"/>
  <c r="F20"/>
  <c r="E20"/>
  <c r="H11"/>
  <c r="G11"/>
  <c r="F11"/>
  <c r="E11"/>
  <c r="E26" l="1"/>
  <c r="D155" s="1"/>
  <c r="G26"/>
  <c r="F155" s="1"/>
  <c r="F26"/>
  <c r="E155" s="1"/>
  <c r="H26"/>
  <c r="G155" s="1"/>
  <c r="F156" l="1"/>
  <c r="F332"/>
  <c r="F333" s="1"/>
  <c r="E156"/>
  <c r="E332"/>
  <c r="E333" s="1"/>
  <c r="D156"/>
  <c r="D332"/>
  <c r="D333" s="1"/>
  <c r="G156"/>
  <c r="G332"/>
  <c r="G333" s="1"/>
</calcChain>
</file>

<file path=xl/sharedStrings.xml><?xml version="1.0" encoding="utf-8"?>
<sst xmlns="http://schemas.openxmlformats.org/spreadsheetml/2006/main" count="1198" uniqueCount="205">
  <si>
    <t>Согласовано:</t>
  </si>
  <si>
    <t>Утверждаю :</t>
  </si>
  <si>
    <t>Директор</t>
  </si>
  <si>
    <t xml:space="preserve">           (подпись)</t>
  </si>
  <si>
    <t>(подпись)</t>
  </si>
  <si>
    <t>День 1:</t>
  </si>
  <si>
    <t>Неделя:</t>
  </si>
  <si>
    <t>Возрастная категория: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</si>
  <si>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</si>
  <si>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</si>
  <si>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</si>
  <si>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</si>
  <si>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</si>
  <si>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</si>
  <si>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</si>
  <si>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</si>
  <si>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</si>
  <si>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</si>
  <si>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"ДРУЖБА" МОЛОЧНАЯ С МАСЛОМ СЛИВОЧНЫМ</t>
  </si>
  <si>
    <t>КАКАО С МОЛОКОМ</t>
  </si>
  <si>
    <t>БУТЕРБРОД С СЫРОМ</t>
  </si>
  <si>
    <t>20/25</t>
  </si>
  <si>
    <t xml:space="preserve">БАНАН </t>
  </si>
  <si>
    <t>Итого за прием пищи:</t>
  </si>
  <si>
    <t>Обед</t>
  </si>
  <si>
    <t>САЛАТ ИЗ СВЕЖИХ ПОМИДОРОВ И ОГУРЦОВ</t>
  </si>
  <si>
    <t>БОРЩ С КАПУСТОЙ , КАРТОФЕЛЕМ И КУРОЙ СО СМЕТАНОЙ</t>
  </si>
  <si>
    <t>250/25/10</t>
  </si>
  <si>
    <t>КОТЛЕТА ОСОБАЯ</t>
  </si>
  <si>
    <t>171.1</t>
  </si>
  <si>
    <t>КАША РАССЫПЧАТАЯ ГРЕЧНЕВАЯ</t>
  </si>
  <si>
    <t>КОМПОТ ИЗ ЯБЛОК</t>
  </si>
  <si>
    <t/>
  </si>
  <si>
    <t>ХЛЕБ РЖАНОЙ</t>
  </si>
  <si>
    <t>БАТОН</t>
  </si>
  <si>
    <t>Полдник</t>
  </si>
  <si>
    <t>ВАТРУШКА С ТВОРОГОМ</t>
  </si>
  <si>
    <t>СОК ЯБЛОЧНЫЙ</t>
  </si>
  <si>
    <t>ЙОГУРТ</t>
  </si>
  <si>
    <t>Всего за день:</t>
  </si>
  <si>
    <t>понедельник</t>
  </si>
  <si>
    <t>первая</t>
  </si>
  <si>
    <t>7-11 лет</t>
  </si>
  <si>
    <t>12 лет и старше</t>
  </si>
  <si>
    <t>ТЕФТЕЛИ ИЗ СВИНИНЫ С СОУСОМ СМЕТАННЫМ</t>
  </si>
  <si>
    <t>100/50</t>
  </si>
  <si>
    <t>МАКАРОННЫЕ ИЗДЕЛИЯ ОТВАРНЫЕ С МАСЛОМ СЛИВОЧНЫМ</t>
  </si>
  <si>
    <t>ЧАЙ С САХАРОМ</t>
  </si>
  <si>
    <t>НЕКТАРИН</t>
  </si>
  <si>
    <t>САЛАТ ИЗ БЕЛОКОЧАННОЙ КАПУСТЫ</t>
  </si>
  <si>
    <t>ЩИ ИЗ СВЕЖЕЙ КАПУСТЫ С КАРТОФЕЛЕМ С КУРОЙ И СМЕТАНОЙ</t>
  </si>
  <si>
    <t>250/10/10</t>
  </si>
  <si>
    <t>РЫБА, ТУШЕННАЯ В ТОМАТЕ С ОВОЩАМИ</t>
  </si>
  <si>
    <t>ПЮРЕ КАРТОФЕЛЬНОЕ</t>
  </si>
  <si>
    <t>КОМПОТ ИЗ СМЕСИ СУХОФРУКТОВ</t>
  </si>
  <si>
    <t>СЛОЙКА С ПОВИДЛОМ</t>
  </si>
  <si>
    <t>ВАФЛИ</t>
  </si>
  <si>
    <t>ЗАПЕКАНКА ИЗ ТВОРОГА СО СГУЩЕННЫМ МОЛОКОМ</t>
  </si>
  <si>
    <t>150/20</t>
  </si>
  <si>
    <t>КОФЕЙНЫЙ НАПИТОК</t>
  </si>
  <si>
    <t>САЛАТ ИЗ СВЕЖИХ ОГУРЦОВ</t>
  </si>
  <si>
    <t>СУП МОЛОЧНЫЙ С МАКАРОННЫМИ ИЗДЕЛИЯМИ</t>
  </si>
  <si>
    <t>ПЛОВ</t>
  </si>
  <si>
    <t>342.1</t>
  </si>
  <si>
    <t>КОМПОТ ИЗ СВЕЖИХ ПЛОДОВ</t>
  </si>
  <si>
    <t>КОТЛЕТА ЗАПЕЧЕННАЯ В ТЕСТЕ</t>
  </si>
  <si>
    <t>ГРУША</t>
  </si>
  <si>
    <t>180/20</t>
  </si>
  <si>
    <t>вторник</t>
  </si>
  <si>
    <t>среда</t>
  </si>
  <si>
    <t>День 2:</t>
  </si>
  <si>
    <t>День 3:</t>
  </si>
  <si>
    <t>КАША ПШЕННАЯ МОЛОЧНАЯ С МАСЛОМ СЛИВОЧНЫМ</t>
  </si>
  <si>
    <t>40/20</t>
  </si>
  <si>
    <t>АПЕЛЬСИН</t>
  </si>
  <si>
    <t>САЛАТ ИЗ СВЕЖИХ ПОМИДОРОВ</t>
  </si>
  <si>
    <t>РАССОЛЬНИК ЛЕНИНГРАДСКИЙ С КУРОЙ И СМЕТАНОЙ</t>
  </si>
  <si>
    <t>КОМПОТ ИЗ ИЗЮМА</t>
  </si>
  <si>
    <t>БУЛОЧКА ДОМАШНЯЯ</t>
  </si>
  <si>
    <t>СОКИ ОВОЩНЫЕ, ФРУКТОВЫЕ И ЯГОДНЫЕ</t>
  </si>
  <si>
    <t>День 4:</t>
  </si>
  <si>
    <t>День 5:</t>
  </si>
  <si>
    <t>четверг</t>
  </si>
  <si>
    <t>ПУДИНГ ИЗ ТВОРОГА (ЗАПЕЧЕННЫЙ) СО СГУЩЕННЫМ МОЛОКОМ</t>
  </si>
  <si>
    <t>ПЕРСИК</t>
  </si>
  <si>
    <t>ОГУРЕЦ СВЕЖИЙ</t>
  </si>
  <si>
    <t>СУП РИСОВЫЙ С КУРОЙ</t>
  </si>
  <si>
    <t>250/10</t>
  </si>
  <si>
    <t>ПЕЧЕНЬ ПО-СТРОГАНОВСКИ</t>
  </si>
  <si>
    <t>90/50</t>
  </si>
  <si>
    <t>НАПИТОК ЯБЛОЧНЫЙ</t>
  </si>
  <si>
    <t>406.2</t>
  </si>
  <si>
    <t>ПИРОЖКИ СДОБНЫЕ ПЕЧЕНЫЕ С ЯБЛОКОМ</t>
  </si>
  <si>
    <t>Сбалансированность:</t>
  </si>
  <si>
    <t>250/20/10</t>
  </si>
  <si>
    <t>250/20/5</t>
  </si>
  <si>
    <t>ГУЛЯШ ИЗ СВИНИНЫ</t>
  </si>
  <si>
    <t>250/10/7</t>
  </si>
  <si>
    <t>250/25</t>
  </si>
  <si>
    <t>ЯБЛОКО</t>
  </si>
  <si>
    <t>КАША ОВСЯНАЯ МОЛОЧНАЯ С МАСЛОМ СЛИВОЧНЫМ</t>
  </si>
  <si>
    <t>БУТЕРБРОДЫ С МАСЛОМ</t>
  </si>
  <si>
    <t>СУП ГОРОХОВЫЙ С КУРОЙ</t>
  </si>
  <si>
    <t xml:space="preserve"> ОКОРОКА КУРИНЫЕ,ОТВАРНЫЕ</t>
  </si>
  <si>
    <t>КАБАЧКИ , ТУШЕННЫЕ В СМЕТАНЕ</t>
  </si>
  <si>
    <t>ВАТРУШКА С ПОВИДЛОМ</t>
  </si>
  <si>
    <t>250/20</t>
  </si>
  <si>
    <t>пятница</t>
  </si>
  <si>
    <t>День 6:</t>
  </si>
  <si>
    <t>День 7:</t>
  </si>
  <si>
    <t>вторая</t>
  </si>
  <si>
    <t>СЫРНИКИ ИЗ ТВОРОГА СО СМЕТАНОЙ</t>
  </si>
  <si>
    <t>БАНАН</t>
  </si>
  <si>
    <t>СУП КАРТОФЕЛЬНЫЙ С ФАСОЛЬЮ, КУРОЙ И СМЕТАНОЙ</t>
  </si>
  <si>
    <t xml:space="preserve"> БИТОЧКИ РЫБНЫЕ</t>
  </si>
  <si>
    <t>НАПИТОК ЛИМОННЫЙ</t>
  </si>
  <si>
    <t xml:space="preserve">СУП КАРТОФЕЛЬНЫЙ С ФАСОЛЬЮ И КУРОЙ </t>
  </si>
  <si>
    <t>День 8:</t>
  </si>
  <si>
    <t>КОТЛЕТЫ РУБЛЕННЫЕ ИЗ БРОЙЛЕРОВ-ЦЫПЛЯТ</t>
  </si>
  <si>
    <t>ЧАЙ С САХАРОМ И ЛИМОНОМ</t>
  </si>
  <si>
    <t>185/10/7</t>
  </si>
  <si>
    <t>САЛАТ ИЗ МОРКОВИ И ЯБЛОК</t>
  </si>
  <si>
    <t>КАРТОФЕЛЬ ОТВАРНОЙ</t>
  </si>
  <si>
    <t>ПИРОЖКИ ПЕЧЕНЫЕ С КАРТОШКОЙ</t>
  </si>
  <si>
    <t>МАНДАРИН</t>
  </si>
  <si>
    <t>150/5</t>
  </si>
  <si>
    <t>День 9:</t>
  </si>
  <si>
    <t>ОМЛЕТ НАТУРАЛЬНЫЙ</t>
  </si>
  <si>
    <t>БИОКЕФИР</t>
  </si>
  <si>
    <t>СУП КАРТОФЕЛЬНЫЙ С КРУПОЙ И КУРОЙ</t>
  </si>
  <si>
    <t>КОТЛЕТЫ МОСКОВСКИЕ</t>
  </si>
  <si>
    <t>КАПУСТА ТУШЕНАЯ</t>
  </si>
  <si>
    <t>День 10:</t>
  </si>
  <si>
    <t>КАША ПШЕННАЯ ЖИДКАЯ МОЛОЧНАЯ С МАСЛОМ СЛИВОЧЫМ</t>
  </si>
  <si>
    <t>КОФЕЙНЫЙ НАПИТОК С МОЛОКОМ</t>
  </si>
  <si>
    <t>ЯЙЦА ВАРЕНЫЕ</t>
  </si>
  <si>
    <t>ПОМИДОР СВЕЖИЙ</t>
  </si>
  <si>
    <t>СУП КАРТОФЕЛЬНЫЙ РЫБОЙ</t>
  </si>
  <si>
    <t>МЯСО ТУШЕНОЕ</t>
  </si>
  <si>
    <t>РАГУ ИЗ ОВОЩЕЙ</t>
  </si>
  <si>
    <t>50/10</t>
  </si>
  <si>
    <t>200/5</t>
  </si>
  <si>
    <t>100/5</t>
  </si>
  <si>
    <t>100/3</t>
  </si>
  <si>
    <t>250/5</t>
  </si>
  <si>
    <t>20/20</t>
  </si>
  <si>
    <t>ИП Смирнов И.А</t>
  </si>
  <si>
    <t>__________________И.А. Смирнов</t>
  </si>
  <si>
    <t>43/20</t>
  </si>
  <si>
    <t>ИТОГО</t>
  </si>
  <si>
    <t>Итого за весь период</t>
  </si>
  <si>
    <t>Среднее значение за период</t>
  </si>
  <si>
    <t>Сбалансированность</t>
  </si>
  <si>
    <t>СРЕДНЕЕ ЗНАЧЕНИЕ ЗА ПЕРИОД  ПО МЕНЮ ПРИГОТАВЛИВАЕМЫХ БЛЮД ЗА 5 ДНЕЙ (неделя 1)</t>
  </si>
  <si>
    <t>СРЕДНЕЕ ЗНАЧЕНИЕ ЗА ПЕРИОД  ПО МЕНЮ ПРИГОТАВЛИВАЕМЫХ БЛЮД ЗА 5 ДНЕЙ (неделя 2)</t>
  </si>
  <si>
    <t>СРЕДНЕЕ ЗНАЧЕНИЕ ЗА ПЕРИОД  ПО МЕНЮ ПРИГОТАВЛИВАЕМЫХ БЛЮД ЗА 10 ДНЕЙ</t>
  </si>
  <si>
    <t>Примечание</t>
  </si>
  <si>
    <t>Меню составлено соответственно СанПин 2.3./2.4.3590-20 п 8.1.2.3. и Приложения  №6, №7 таблица 2 , №8, №9 таблица 1 и 3, №10 таблица 1 и 3</t>
  </si>
  <si>
    <t xml:space="preserve">Суточная потребность в пищевых веществах и энергии(приложение 10  таблица №1 и №3 к СанПин 2.3./2.4.3590-20) и масса порции блюд </t>
  </si>
  <si>
    <t>(приложение №9 таблица 1 к  СанПин 2.3./2.4.3590-20) , взята с учетом возраста детей .</t>
  </si>
  <si>
    <t>СогласноСанПин 2.3./2.4.3590-20 пункту 8.1.4 приложения11 овощи урожая прошлого года (капусту, морковь) в период после 1 марта допускается использовать только</t>
  </si>
  <si>
    <t>после термической обработки. Поэтому салаты из сырых овощей в осенне зимний период заменять на отварные овощи согласно таблице замены</t>
  </si>
  <si>
    <t>продуктов по белкам и углеводам (приложение 11 к СанПин 2.3./2.4.3590-20  )</t>
  </si>
  <si>
    <t xml:space="preserve">В меню использованы: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Сборник рецептур на продукцию для обучающихся во всех образовательных учреждениях под редакцией М.П. Могильного и В.А. Тутельяна. -М.: ДеЛи Принт.2011г.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</si>
  <si>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 Сборник методических рекомендаций по организации питания детей и подростков в учреждениях образования Санкт-Петербурга. - СПб.: Речь 2008 г.   </t>
  </si>
  <si>
    <t xml:space="preserve">3. Сборник рецептур  блюд и кулинарных изделий  для питания детей в дошкольных организациях под редакцией М.П. Могильного и В.А. Тутельяна. -М.: ДеЛи Принт.2012г.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</si>
  <si>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________________ И.А. Смирнов</t>
  </si>
  <si>
    <t>ДЕСЯТИДНЕВНОЕ МЕНЮ ПРИГОТАВЛИВАЕМЫХ БЛЮД</t>
  </si>
  <si>
    <t>для органицации питания детей</t>
  </si>
  <si>
    <t>в летнем оздоровительном лагере с дневным прибыванием</t>
  </si>
  <si>
    <t>в период летних каникул</t>
  </si>
  <si>
    <t>МОУ  "Володарская СОШ"</t>
  </si>
  <si>
    <t>____________________ Шахворостова Е.В.</t>
  </si>
  <si>
    <t>МОУ  "Волошовская СОШ"</t>
  </si>
  <si>
    <t>____________________ Н. А. Акимова</t>
  </si>
  <si>
    <t>МОУ "СОШ № 2 им. Героя Советского Союза А.П. Иванова</t>
  </si>
  <si>
    <t>____________________ А.М.Гаврилова</t>
  </si>
  <si>
    <t>МОУ  "Загорская начальная школа-детский сад"</t>
  </si>
  <si>
    <t>____________________  Е. С. Степанова</t>
  </si>
  <si>
    <t>МОУ  "Заклинская СШ"</t>
  </si>
  <si>
    <t>____________________   Л.А.Токмакова</t>
  </si>
  <si>
    <t>МОУ  "Мшинская СОШ"</t>
  </si>
  <si>
    <t>____________________   Л.М. Надольная</t>
  </si>
  <si>
    <t>МОУ "Оредежская СОШ им. Героя Советского Союза А. И. Семенова"</t>
  </si>
  <si>
    <t>____________________ А. С. Андреева</t>
  </si>
  <si>
    <t>МОУ  "Осьминская СОШ"</t>
  </si>
  <si>
    <t>____________________   Е.М. Николаева</t>
  </si>
  <si>
    <t>МОУ  "Серебрянская СОШ"</t>
  </si>
  <si>
    <t>____________________   Е.А. Фролова</t>
  </si>
  <si>
    <t>МОУ  "Скребловская СОШ"</t>
  </si>
  <si>
    <t>____________________   О. В. Хиткова</t>
  </si>
  <si>
    <t>МОУ "СОШ № 3"</t>
  </si>
  <si>
    <t>____________________ Н.А. Снигур</t>
  </si>
  <si>
    <t>МОУ "СОШ № 4"</t>
  </si>
  <si>
    <t>____________________ Е. И. Буржинская</t>
  </si>
  <si>
    <t>МБОУ "СОШ №5"</t>
  </si>
  <si>
    <t>____________________ О. В. Ингинен</t>
  </si>
  <si>
    <t>МОУ " СОШ №6 им. Героя Советского Союза В.П. Грицкова"</t>
  </si>
  <si>
    <t>____________________ Е.В. Голубых</t>
  </si>
  <si>
    <t>МОУ  "Толмачевская СОШ им. Героя Советского Союза И.И.Прохорова"</t>
  </si>
  <si>
    <t>____________________   Ю.И.Шевцова</t>
  </si>
  <si>
    <t>МОУ  "Торошковская СОШ "</t>
  </si>
  <si>
    <t>____________________   С.Г. Алексеев</t>
  </si>
  <si>
    <t>МОУ  "Ям-Тесовская  СОШ "</t>
  </si>
  <si>
    <t>____________________   Н.А. Михайлова</t>
  </si>
</sst>
</file>

<file path=xl/styles.xml><?xml version="1.0" encoding="utf-8"?>
<styleSheet xmlns="http://schemas.openxmlformats.org/spreadsheetml/2006/main">
  <numFmts count="4">
    <numFmt numFmtId="164" formatCode="#,##0.0;\-#,##0.0"/>
    <numFmt numFmtId="165" formatCode="#,##0.00;\-#,##0.00"/>
    <numFmt numFmtId="166" formatCode="#,##0.00_р_."/>
    <numFmt numFmtId="167" formatCode="#,##0.00_ ;\-#,##0.00\ 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name val="Arial"/>
      <family val="2"/>
      <charset val="204"/>
    </font>
    <font>
      <b/>
      <sz val="7"/>
      <color indexed="8"/>
      <name val="Arial"/>
      <family val="2"/>
      <charset val="204"/>
    </font>
    <font>
      <b/>
      <sz val="6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color indexed="8"/>
      <name val="Calibri"/>
      <family val="2"/>
      <charset val="204"/>
    </font>
    <font>
      <sz val="5"/>
      <color indexed="8"/>
      <name val="Arial"/>
      <family val="2"/>
      <charset val="204"/>
    </font>
    <font>
      <b/>
      <sz val="6"/>
      <color indexed="8"/>
      <name val="Calibri"/>
      <family val="2"/>
      <charset val="204"/>
    </font>
    <font>
      <sz val="7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Tahoma"/>
      <family val="2"/>
      <charset val="204"/>
    </font>
    <font>
      <sz val="8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 applyNumberFormat="0" applyBorder="0" applyProtection="0"/>
    <xf numFmtId="0" fontId="1" fillId="0" borderId="0"/>
  </cellStyleXfs>
  <cellXfs count="126">
    <xf numFmtId="0" fontId="0" fillId="0" borderId="0" xfId="0"/>
    <xf numFmtId="0" fontId="2" fillId="0" borderId="0" xfId="1"/>
    <xf numFmtId="0" fontId="6" fillId="0" borderId="0" xfId="1" applyFont="1" applyAlignment="1"/>
    <xf numFmtId="0" fontId="6" fillId="0" borderId="0" xfId="1" applyFont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6" xfId="0" applyNumberFormat="1" applyFont="1" applyFill="1" applyBorder="1" applyAlignment="1" applyProtection="1">
      <alignment vertical="top" wrapText="1"/>
    </xf>
    <xf numFmtId="165" fontId="10" fillId="0" borderId="4" xfId="0" applyNumberFormat="1" applyFont="1" applyFill="1" applyBorder="1" applyAlignment="1" applyProtection="1">
      <alignment horizontal="right" vertical="center" wrapText="1"/>
    </xf>
    <xf numFmtId="0" fontId="12" fillId="0" borderId="0" xfId="0" applyFont="1"/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6" fillId="0" borderId="0" xfId="1" applyFont="1"/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5" fontId="10" fillId="0" borderId="2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vertical="top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165" fontId="10" fillId="0" borderId="12" xfId="0" applyNumberFormat="1" applyFont="1" applyFill="1" applyBorder="1" applyAlignment="1" applyProtection="1">
      <alignment horizontal="right" vertical="center" wrapText="1"/>
    </xf>
    <xf numFmtId="165" fontId="10" fillId="0" borderId="3" xfId="0" applyNumberFormat="1" applyFont="1" applyFill="1" applyBorder="1" applyAlignment="1" applyProtection="1">
      <alignment horizontal="right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/>
    </xf>
    <xf numFmtId="0" fontId="10" fillId="0" borderId="7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vertical="top" wrapText="1"/>
    </xf>
    <xf numFmtId="0" fontId="10" fillId="0" borderId="6" xfId="0" applyNumberFormat="1" applyFont="1" applyFill="1" applyBorder="1" applyAlignment="1" applyProtection="1">
      <alignment vertical="top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5" fontId="10" fillId="0" borderId="0" xfId="0" applyNumberFormat="1" applyFont="1" applyFill="1" applyBorder="1" applyAlignment="1" applyProtection="1">
      <alignment horizontal="right" vertical="center" wrapText="1"/>
    </xf>
    <xf numFmtId="166" fontId="10" fillId="0" borderId="7" xfId="0" applyNumberFormat="1" applyFont="1" applyFill="1" applyBorder="1" applyAlignment="1" applyProtection="1">
      <alignment horizontal="right" vertical="center" wrapText="1"/>
    </xf>
    <xf numFmtId="166" fontId="10" fillId="0" borderId="2" xfId="0" applyNumberFormat="1" applyFont="1" applyFill="1" applyBorder="1" applyAlignment="1" applyProtection="1">
      <alignment horizontal="right" vertical="center" wrapText="1"/>
    </xf>
    <xf numFmtId="165" fontId="10" fillId="0" borderId="13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</xf>
    <xf numFmtId="165" fontId="10" fillId="0" borderId="17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/>
    <xf numFmtId="0" fontId="18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167" fontId="22" fillId="0" borderId="3" xfId="0" applyNumberFormat="1" applyFont="1" applyBorder="1" applyAlignment="1">
      <alignment horizontal="center" vertical="center"/>
    </xf>
    <xf numFmtId="167" fontId="2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5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26" fillId="0" borderId="0" xfId="1" applyFont="1" applyAlignment="1">
      <alignment vertical="center"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16" fillId="0" borderId="9" xfId="2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4" fillId="0" borderId="0" xfId="2" applyFont="1" applyBorder="1" applyAlignment="1">
      <alignment horizontal="left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6" xfId="0" applyNumberFormat="1" applyFont="1" applyFill="1" applyBorder="1" applyAlignment="1" applyProtection="1">
      <alignment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4" fillId="0" borderId="9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14" fillId="0" borderId="9" xfId="2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NumberFormat="1" applyAlignment="1">
      <alignment horizontal="left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Excel Built-in Normal" xfId="2"/>
    <cellStyle name="Excel Built-in Normal 1" xfId="3"/>
    <cellStyle name="Обычный" xfId="0" builtinId="0"/>
    <cellStyle name="Обычный 2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84"/>
  <sheetViews>
    <sheetView showWhiteSpace="0" view="pageLayout" workbookViewId="0">
      <selection activeCell="A229" sqref="A229:XFD232"/>
    </sheetView>
  </sheetViews>
  <sheetFormatPr defaultRowHeight="14.4"/>
  <cols>
    <col min="1" max="1" width="8" customWidth="1"/>
    <col min="2" max="2" width="7.6640625" customWidth="1"/>
    <col min="3" max="3" width="25.33203125" customWidth="1"/>
    <col min="4" max="5" width="10.44140625" customWidth="1"/>
    <col min="6" max="6" width="10.6640625" customWidth="1"/>
    <col min="7" max="7" width="10.33203125" customWidth="1"/>
    <col min="9" max="9" width="12" customWidth="1"/>
    <col min="11" max="11" width="22.33203125" customWidth="1"/>
    <col min="15" max="15" width="9.5546875" customWidth="1"/>
  </cols>
  <sheetData>
    <row r="1" spans="1:16" ht="13.5" customHeight="1">
      <c r="A1" s="74" t="s">
        <v>5</v>
      </c>
      <c r="B1" s="74"/>
      <c r="C1" s="74"/>
      <c r="D1" s="74" t="s">
        <v>40</v>
      </c>
      <c r="E1" s="74"/>
      <c r="F1" s="17"/>
      <c r="G1" s="17"/>
      <c r="H1" s="17"/>
      <c r="I1" s="74" t="s">
        <v>5</v>
      </c>
      <c r="J1" s="74"/>
      <c r="K1" s="74"/>
      <c r="L1" s="74" t="s">
        <v>40</v>
      </c>
      <c r="M1" s="74"/>
    </row>
    <row r="2" spans="1:16">
      <c r="A2" s="74" t="s">
        <v>6</v>
      </c>
      <c r="B2" s="74"/>
      <c r="C2" s="74"/>
      <c r="D2" s="74" t="s">
        <v>41</v>
      </c>
      <c r="E2" s="74"/>
      <c r="F2" s="17"/>
      <c r="G2" s="17"/>
      <c r="H2" s="17"/>
      <c r="I2" s="74" t="s">
        <v>6</v>
      </c>
      <c r="J2" s="74"/>
      <c r="K2" s="74"/>
      <c r="L2" s="74" t="s">
        <v>41</v>
      </c>
      <c r="M2" s="74"/>
    </row>
    <row r="3" spans="1:16">
      <c r="A3" s="96" t="s">
        <v>7</v>
      </c>
      <c r="B3" s="96"/>
      <c r="C3" s="96"/>
      <c r="D3" s="96" t="s">
        <v>42</v>
      </c>
      <c r="E3" s="96"/>
      <c r="F3" s="17"/>
      <c r="G3" s="17"/>
      <c r="H3" s="17"/>
      <c r="I3" s="91" t="s">
        <v>7</v>
      </c>
      <c r="J3" s="91"/>
      <c r="K3" s="91"/>
      <c r="L3" s="92" t="s">
        <v>43</v>
      </c>
      <c r="M3" s="92"/>
    </row>
    <row r="4" spans="1:16" ht="15" customHeight="1">
      <c r="A4" s="75" t="s">
        <v>8</v>
      </c>
      <c r="B4" s="75" t="s">
        <v>9</v>
      </c>
      <c r="C4" s="82" t="s">
        <v>10</v>
      </c>
      <c r="D4" s="75" t="s">
        <v>11</v>
      </c>
      <c r="E4" s="77" t="s">
        <v>12</v>
      </c>
      <c r="F4" s="78"/>
      <c r="G4" s="79"/>
      <c r="H4" s="75" t="s">
        <v>13</v>
      </c>
      <c r="I4" s="75" t="s">
        <v>8</v>
      </c>
      <c r="J4" s="75" t="s">
        <v>9</v>
      </c>
      <c r="K4" s="82" t="s">
        <v>10</v>
      </c>
      <c r="L4" s="75" t="s">
        <v>11</v>
      </c>
      <c r="M4" s="77" t="s">
        <v>12</v>
      </c>
      <c r="N4" s="78"/>
      <c r="O4" s="79"/>
      <c r="P4" s="75" t="s">
        <v>13</v>
      </c>
    </row>
    <row r="5" spans="1:16">
      <c r="A5" s="76"/>
      <c r="B5" s="76"/>
      <c r="C5" s="83"/>
      <c r="D5" s="76"/>
      <c r="E5" s="4" t="s">
        <v>14</v>
      </c>
      <c r="F5" s="4" t="s">
        <v>15</v>
      </c>
      <c r="G5" s="4" t="s">
        <v>16</v>
      </c>
      <c r="H5" s="76"/>
      <c r="I5" s="76"/>
      <c r="J5" s="76"/>
      <c r="K5" s="83"/>
      <c r="L5" s="76"/>
      <c r="M5" s="4" t="s">
        <v>14</v>
      </c>
      <c r="N5" s="4" t="s">
        <v>15</v>
      </c>
      <c r="O5" s="4" t="s">
        <v>16</v>
      </c>
      <c r="P5" s="76"/>
    </row>
    <row r="6" spans="1:16" ht="15" customHeight="1">
      <c r="A6" s="10" t="s">
        <v>17</v>
      </c>
      <c r="B6" s="11"/>
      <c r="C6" s="11"/>
      <c r="D6" s="11"/>
      <c r="E6" s="11"/>
      <c r="F6" s="11"/>
      <c r="G6" s="11"/>
      <c r="H6" s="11"/>
      <c r="I6" s="10" t="s">
        <v>17</v>
      </c>
      <c r="J6" s="11"/>
      <c r="K6" s="11"/>
      <c r="L6" s="11"/>
      <c r="M6" s="11"/>
      <c r="N6" s="11"/>
      <c r="O6" s="11"/>
      <c r="P6" s="11"/>
    </row>
    <row r="7" spans="1:16" ht="19.2" customHeight="1">
      <c r="A7" s="28">
        <v>2011</v>
      </c>
      <c r="B7" s="28">
        <v>190</v>
      </c>
      <c r="C7" s="5" t="s">
        <v>18</v>
      </c>
      <c r="D7" s="6">
        <v>200</v>
      </c>
      <c r="E7" s="7">
        <v>6.7</v>
      </c>
      <c r="F7" s="7">
        <v>9.1999999999999993</v>
      </c>
      <c r="G7" s="7">
        <v>25.3</v>
      </c>
      <c r="H7" s="7">
        <f t="shared" ref="H7:H10" si="0">E7*4.1+F7*9.3+G7*4.1</f>
        <v>216.76</v>
      </c>
      <c r="I7" s="9">
        <v>2008</v>
      </c>
      <c r="J7" s="9">
        <v>190</v>
      </c>
      <c r="K7" s="5" t="s">
        <v>18</v>
      </c>
      <c r="L7" s="6">
        <v>200</v>
      </c>
      <c r="M7" s="7">
        <v>6.7</v>
      </c>
      <c r="N7" s="7">
        <v>9.1999999999999993</v>
      </c>
      <c r="O7" s="7">
        <v>25.3</v>
      </c>
      <c r="P7" s="7">
        <f t="shared" ref="P7:P10" si="1">M7*4.1+N7*9.3+O7*4.1</f>
        <v>216.76</v>
      </c>
    </row>
    <row r="8" spans="1:16" ht="12" customHeight="1">
      <c r="A8" s="28">
        <v>2011</v>
      </c>
      <c r="B8" s="28">
        <v>382</v>
      </c>
      <c r="C8" s="5" t="s">
        <v>19</v>
      </c>
      <c r="D8" s="6">
        <v>200</v>
      </c>
      <c r="E8" s="7">
        <v>3.8</v>
      </c>
      <c r="F8" s="7">
        <v>3</v>
      </c>
      <c r="G8" s="7">
        <v>14.7</v>
      </c>
      <c r="H8" s="7">
        <f t="shared" si="0"/>
        <v>103.75</v>
      </c>
      <c r="I8" s="9">
        <v>2011</v>
      </c>
      <c r="J8" s="9">
        <v>382</v>
      </c>
      <c r="K8" s="5" t="s">
        <v>19</v>
      </c>
      <c r="L8" s="6">
        <v>200</v>
      </c>
      <c r="M8" s="7">
        <v>3.8</v>
      </c>
      <c r="N8" s="7">
        <v>3</v>
      </c>
      <c r="O8" s="7">
        <v>14.7</v>
      </c>
      <c r="P8" s="7">
        <f t="shared" si="1"/>
        <v>103.75</v>
      </c>
    </row>
    <row r="9" spans="1:16" ht="13.5" customHeight="1">
      <c r="A9" s="28">
        <v>2008</v>
      </c>
      <c r="B9" s="28">
        <v>3</v>
      </c>
      <c r="C9" s="5" t="s">
        <v>20</v>
      </c>
      <c r="D9" s="6" t="s">
        <v>21</v>
      </c>
      <c r="E9" s="7">
        <v>9.6</v>
      </c>
      <c r="F9" s="7">
        <v>9.8000000000000007</v>
      </c>
      <c r="G9" s="7">
        <v>12.2</v>
      </c>
      <c r="H9" s="7">
        <f t="shared" si="0"/>
        <v>180.51999999999998</v>
      </c>
      <c r="I9" s="9">
        <v>2008</v>
      </c>
      <c r="J9" s="9">
        <v>3</v>
      </c>
      <c r="K9" s="5" t="s">
        <v>20</v>
      </c>
      <c r="L9" s="6" t="s">
        <v>21</v>
      </c>
      <c r="M9" s="7">
        <v>9.6</v>
      </c>
      <c r="N9" s="7">
        <v>9.8000000000000007</v>
      </c>
      <c r="O9" s="7">
        <v>12.2</v>
      </c>
      <c r="P9" s="7">
        <f t="shared" si="1"/>
        <v>180.51999999999998</v>
      </c>
    </row>
    <row r="10" spans="1:16" ht="11.25" customHeight="1">
      <c r="A10" s="28">
        <v>2011</v>
      </c>
      <c r="B10" s="28">
        <v>340</v>
      </c>
      <c r="C10" s="5" t="s">
        <v>22</v>
      </c>
      <c r="D10" s="19">
        <v>200</v>
      </c>
      <c r="E10" s="7">
        <v>3</v>
      </c>
      <c r="F10" s="7">
        <v>1</v>
      </c>
      <c r="G10" s="7">
        <v>42</v>
      </c>
      <c r="H10" s="7">
        <f t="shared" si="0"/>
        <v>193.79999999999998</v>
      </c>
      <c r="I10" s="9">
        <v>2011</v>
      </c>
      <c r="J10" s="9">
        <v>340</v>
      </c>
      <c r="K10" s="5" t="s">
        <v>22</v>
      </c>
      <c r="L10" s="19">
        <v>200</v>
      </c>
      <c r="M10" s="7">
        <v>3</v>
      </c>
      <c r="N10" s="7">
        <v>1</v>
      </c>
      <c r="O10" s="7">
        <v>42</v>
      </c>
      <c r="P10" s="7">
        <f t="shared" si="1"/>
        <v>193.79999999999998</v>
      </c>
    </row>
    <row r="11" spans="1:16" ht="9.75" customHeight="1">
      <c r="A11" s="97" t="s">
        <v>23</v>
      </c>
      <c r="B11" s="98"/>
      <c r="C11" s="98"/>
      <c r="D11" s="20">
        <f t="shared" ref="D11:H11" si="2">SUM(D7:D10)</f>
        <v>600</v>
      </c>
      <c r="E11" s="8">
        <f t="shared" si="2"/>
        <v>23.1</v>
      </c>
      <c r="F11" s="8">
        <f t="shared" si="2"/>
        <v>23</v>
      </c>
      <c r="G11" s="8">
        <f t="shared" si="2"/>
        <v>94.2</v>
      </c>
      <c r="H11" s="8">
        <f t="shared" si="2"/>
        <v>694.82999999999993</v>
      </c>
      <c r="I11" s="68" t="s">
        <v>23</v>
      </c>
      <c r="J11" s="69"/>
      <c r="K11" s="69"/>
      <c r="L11" s="20">
        <v>645</v>
      </c>
      <c r="M11" s="8">
        <f>SUM(M7:M10)</f>
        <v>23.1</v>
      </c>
      <c r="N11" s="8">
        <f>SUM(N7:N10)</f>
        <v>23</v>
      </c>
      <c r="O11" s="8">
        <f>SUM(O7:O10)</f>
        <v>94.2</v>
      </c>
      <c r="P11" s="8">
        <f>SUM(P7:P10)</f>
        <v>694.82999999999993</v>
      </c>
    </row>
    <row r="12" spans="1:16" ht="12" customHeight="1">
      <c r="A12" s="10" t="s">
        <v>24</v>
      </c>
      <c r="B12" s="11"/>
      <c r="C12" s="11"/>
      <c r="D12" s="23"/>
      <c r="E12" s="11"/>
      <c r="F12" s="11"/>
      <c r="G12" s="11"/>
      <c r="H12" s="11"/>
      <c r="I12" s="10" t="s">
        <v>24</v>
      </c>
      <c r="J12" s="11"/>
      <c r="K12" s="11"/>
      <c r="L12" s="23"/>
      <c r="M12" s="11"/>
      <c r="N12" s="11"/>
      <c r="O12" s="11"/>
      <c r="P12" s="11"/>
    </row>
    <row r="13" spans="1:16" ht="16.95" customHeight="1">
      <c r="A13" s="9">
        <v>2011</v>
      </c>
      <c r="B13" s="9">
        <v>24</v>
      </c>
      <c r="C13" s="5" t="s">
        <v>25</v>
      </c>
      <c r="D13" s="6">
        <v>100</v>
      </c>
      <c r="E13" s="7">
        <v>1</v>
      </c>
      <c r="F13" s="7">
        <v>6.1</v>
      </c>
      <c r="G13" s="7">
        <v>3.7</v>
      </c>
      <c r="H13" s="7">
        <f t="shared" ref="H13:H19" si="3">E13*4.1+F13*9.3+G13*4.1</f>
        <v>76</v>
      </c>
      <c r="I13" s="9">
        <v>2011</v>
      </c>
      <c r="J13" s="9">
        <v>24</v>
      </c>
      <c r="K13" s="5" t="s">
        <v>25</v>
      </c>
      <c r="L13" s="6">
        <v>100</v>
      </c>
      <c r="M13" s="7">
        <v>1</v>
      </c>
      <c r="N13" s="7">
        <v>6.1</v>
      </c>
      <c r="O13" s="7">
        <v>3.7</v>
      </c>
      <c r="P13" s="7">
        <f t="shared" ref="P13:P19" si="4">M13*4.1+N13*9.3+O13*4.1</f>
        <v>76</v>
      </c>
    </row>
    <row r="14" spans="1:16" ht="17.399999999999999" customHeight="1">
      <c r="A14" s="9">
        <v>2011</v>
      </c>
      <c r="B14" s="9">
        <v>82</v>
      </c>
      <c r="C14" s="5" t="s">
        <v>26</v>
      </c>
      <c r="D14" s="6" t="s">
        <v>27</v>
      </c>
      <c r="E14" s="7">
        <v>5.4</v>
      </c>
      <c r="F14" s="7">
        <v>6.8</v>
      </c>
      <c r="G14" s="7">
        <v>9.1</v>
      </c>
      <c r="H14" s="7">
        <f t="shared" si="3"/>
        <v>122.69</v>
      </c>
      <c r="I14" s="9">
        <v>2011</v>
      </c>
      <c r="J14" s="9">
        <v>82</v>
      </c>
      <c r="K14" s="5" t="s">
        <v>26</v>
      </c>
      <c r="L14" s="6" t="s">
        <v>95</v>
      </c>
      <c r="M14" s="7">
        <v>5.4</v>
      </c>
      <c r="N14" s="7">
        <v>6.8</v>
      </c>
      <c r="O14" s="7">
        <v>9.1</v>
      </c>
      <c r="P14" s="7">
        <f t="shared" si="4"/>
        <v>122.69</v>
      </c>
    </row>
    <row r="15" spans="1:16" ht="13.2" customHeight="1">
      <c r="A15" s="9">
        <v>1997</v>
      </c>
      <c r="B15" s="9">
        <v>474</v>
      </c>
      <c r="C15" s="5" t="s">
        <v>28</v>
      </c>
      <c r="D15" s="6">
        <v>90</v>
      </c>
      <c r="E15" s="7">
        <v>7.1</v>
      </c>
      <c r="F15" s="7">
        <v>6.6</v>
      </c>
      <c r="G15" s="7">
        <v>8.4</v>
      </c>
      <c r="H15" s="7">
        <f t="shared" si="3"/>
        <v>124.92999999999999</v>
      </c>
      <c r="I15" s="9">
        <v>1997</v>
      </c>
      <c r="J15" s="9">
        <v>474</v>
      </c>
      <c r="K15" s="5" t="s">
        <v>28</v>
      </c>
      <c r="L15" s="6">
        <v>100</v>
      </c>
      <c r="M15" s="7">
        <v>7.7</v>
      </c>
      <c r="N15" s="7">
        <v>6.9</v>
      </c>
      <c r="O15" s="7">
        <v>8.9</v>
      </c>
      <c r="P15" s="7">
        <f t="shared" si="4"/>
        <v>132.22999999999999</v>
      </c>
    </row>
    <row r="16" spans="1:16" ht="11.25" customHeight="1">
      <c r="A16" s="9">
        <v>2011</v>
      </c>
      <c r="B16" s="9" t="s">
        <v>29</v>
      </c>
      <c r="C16" s="5" t="s">
        <v>30</v>
      </c>
      <c r="D16" s="6">
        <v>150</v>
      </c>
      <c r="E16" s="7">
        <v>4.2</v>
      </c>
      <c r="F16" s="7">
        <v>3.7</v>
      </c>
      <c r="G16" s="7">
        <v>37</v>
      </c>
      <c r="H16" s="7">
        <f t="shared" si="3"/>
        <v>203.32999999999998</v>
      </c>
      <c r="I16" s="9">
        <v>2011</v>
      </c>
      <c r="J16" s="9" t="s">
        <v>29</v>
      </c>
      <c r="K16" s="5" t="s">
        <v>30</v>
      </c>
      <c r="L16" s="6">
        <v>180</v>
      </c>
      <c r="M16" s="7">
        <v>5.04</v>
      </c>
      <c r="N16" s="7">
        <v>4.4000000000000004</v>
      </c>
      <c r="O16" s="7">
        <v>44.4</v>
      </c>
      <c r="P16" s="7">
        <f t="shared" si="4"/>
        <v>243.624</v>
      </c>
    </row>
    <row r="17" spans="1:16" ht="10.5" customHeight="1">
      <c r="A17" s="9">
        <v>2008</v>
      </c>
      <c r="B17" s="9">
        <v>394</v>
      </c>
      <c r="C17" s="5" t="s">
        <v>31</v>
      </c>
      <c r="D17" s="6">
        <v>200</v>
      </c>
      <c r="E17" s="7">
        <v>0.2</v>
      </c>
      <c r="F17" s="7">
        <v>0.2</v>
      </c>
      <c r="G17" s="7">
        <v>13.5</v>
      </c>
      <c r="H17" s="7">
        <f t="shared" si="3"/>
        <v>58.029999999999994</v>
      </c>
      <c r="I17" s="9">
        <v>2008</v>
      </c>
      <c r="J17" s="9">
        <v>394</v>
      </c>
      <c r="K17" s="5" t="s">
        <v>31</v>
      </c>
      <c r="L17" s="6">
        <v>200</v>
      </c>
      <c r="M17" s="7">
        <v>0.2</v>
      </c>
      <c r="N17" s="7">
        <v>0.2</v>
      </c>
      <c r="O17" s="7">
        <v>13.5</v>
      </c>
      <c r="P17" s="7">
        <f t="shared" si="4"/>
        <v>58.029999999999994</v>
      </c>
    </row>
    <row r="18" spans="1:16" ht="11.25" customHeight="1">
      <c r="A18" s="9">
        <v>2008</v>
      </c>
      <c r="B18" s="9" t="s">
        <v>32</v>
      </c>
      <c r="C18" s="5" t="s">
        <v>33</v>
      </c>
      <c r="D18" s="6">
        <v>40</v>
      </c>
      <c r="E18" s="7">
        <v>2.6</v>
      </c>
      <c r="F18" s="7">
        <v>0.4</v>
      </c>
      <c r="G18" s="7">
        <v>17</v>
      </c>
      <c r="H18" s="7">
        <f t="shared" si="3"/>
        <v>84.079999999999984</v>
      </c>
      <c r="I18" s="9">
        <v>2008</v>
      </c>
      <c r="J18" s="9" t="s">
        <v>32</v>
      </c>
      <c r="K18" s="5" t="s">
        <v>33</v>
      </c>
      <c r="L18" s="6">
        <v>40</v>
      </c>
      <c r="M18" s="7">
        <v>2.6</v>
      </c>
      <c r="N18" s="7">
        <v>0.4</v>
      </c>
      <c r="O18" s="7">
        <v>17</v>
      </c>
      <c r="P18" s="7">
        <f t="shared" si="4"/>
        <v>84.079999999999984</v>
      </c>
    </row>
    <row r="19" spans="1:16" ht="11.25" customHeight="1">
      <c r="A19" s="9">
        <v>2008</v>
      </c>
      <c r="B19" s="9" t="s">
        <v>32</v>
      </c>
      <c r="C19" s="5" t="s">
        <v>34</v>
      </c>
      <c r="D19" s="19">
        <v>50</v>
      </c>
      <c r="E19" s="7">
        <v>6.3</v>
      </c>
      <c r="F19" s="7">
        <v>4</v>
      </c>
      <c r="G19" s="7">
        <v>30.6</v>
      </c>
      <c r="H19" s="7">
        <f t="shared" si="3"/>
        <v>188.49</v>
      </c>
      <c r="I19" s="9">
        <v>2008</v>
      </c>
      <c r="J19" s="9" t="s">
        <v>32</v>
      </c>
      <c r="K19" s="5" t="s">
        <v>34</v>
      </c>
      <c r="L19" s="19">
        <v>50</v>
      </c>
      <c r="M19" s="7">
        <v>6.3</v>
      </c>
      <c r="N19" s="7">
        <v>4</v>
      </c>
      <c r="O19" s="7">
        <v>30.6</v>
      </c>
      <c r="P19" s="7">
        <f t="shared" si="4"/>
        <v>188.49</v>
      </c>
    </row>
    <row r="20" spans="1:16" ht="11.25" customHeight="1">
      <c r="A20" s="68" t="s">
        <v>23</v>
      </c>
      <c r="B20" s="69"/>
      <c r="C20" s="69"/>
      <c r="D20" s="20">
        <v>915</v>
      </c>
      <c r="E20" s="8">
        <f>SUM(E13:E19)</f>
        <v>26.8</v>
      </c>
      <c r="F20" s="8">
        <f>SUM(F13:F19)</f>
        <v>27.799999999999997</v>
      </c>
      <c r="G20" s="8">
        <f>SUM(G13:G19)</f>
        <v>119.30000000000001</v>
      </c>
      <c r="H20" s="8">
        <f>SUM(H13:H19)</f>
        <v>857.55</v>
      </c>
      <c r="I20" s="68" t="s">
        <v>23</v>
      </c>
      <c r="J20" s="69"/>
      <c r="K20" s="69"/>
      <c r="L20" s="20">
        <v>945</v>
      </c>
      <c r="M20" s="8">
        <f>SUM(M13:M19)</f>
        <v>28.240000000000002</v>
      </c>
      <c r="N20" s="8">
        <f>SUM(N13:N19)</f>
        <v>28.799999999999994</v>
      </c>
      <c r="O20" s="8">
        <f>SUM(O13:O19)</f>
        <v>127.19999999999999</v>
      </c>
      <c r="P20" s="8">
        <f>SUM(P13:P19)</f>
        <v>905.14400000000001</v>
      </c>
    </row>
    <row r="21" spans="1:16" ht="8.25" customHeight="1">
      <c r="A21" s="80" t="s">
        <v>35</v>
      </c>
      <c r="B21" s="81"/>
      <c r="C21" s="11"/>
      <c r="D21" s="23"/>
      <c r="E21" s="11"/>
      <c r="F21" s="11"/>
      <c r="G21" s="11"/>
      <c r="H21" s="11"/>
      <c r="I21" s="80" t="s">
        <v>35</v>
      </c>
      <c r="J21" s="81"/>
      <c r="K21" s="11"/>
      <c r="L21" s="23"/>
      <c r="M21" s="11"/>
      <c r="N21" s="11"/>
      <c r="O21" s="11"/>
      <c r="P21" s="11"/>
    </row>
    <row r="22" spans="1:16" ht="12.75" customHeight="1">
      <c r="A22" s="9">
        <v>1996</v>
      </c>
      <c r="B22" s="9">
        <v>695</v>
      </c>
      <c r="C22" s="5" t="s">
        <v>36</v>
      </c>
      <c r="D22" s="6">
        <v>65</v>
      </c>
      <c r="E22" s="7">
        <v>7.7</v>
      </c>
      <c r="F22" s="7">
        <v>9.6</v>
      </c>
      <c r="G22" s="7">
        <v>30.4</v>
      </c>
      <c r="H22" s="7">
        <f t="shared" ref="H22:H24" si="5">E22*4.1+F22*9.3+G22*4.1</f>
        <v>245.48999999999998</v>
      </c>
      <c r="I22" s="9">
        <v>1996</v>
      </c>
      <c r="J22" s="9">
        <v>695</v>
      </c>
      <c r="K22" s="5" t="s">
        <v>36</v>
      </c>
      <c r="L22" s="6">
        <v>65</v>
      </c>
      <c r="M22" s="7">
        <v>7.7</v>
      </c>
      <c r="N22" s="7">
        <v>9.6</v>
      </c>
      <c r="O22" s="7">
        <v>30.4</v>
      </c>
      <c r="P22" s="7">
        <f t="shared" ref="P22:P24" si="6">M22*4.1+N22*9.3+O22*4.1</f>
        <v>245.48999999999998</v>
      </c>
    </row>
    <row r="23" spans="1:16" ht="9" customHeight="1">
      <c r="A23" s="9">
        <v>2008</v>
      </c>
      <c r="B23" s="9">
        <v>442</v>
      </c>
      <c r="C23" s="5" t="s">
        <v>37</v>
      </c>
      <c r="D23" s="6">
        <v>200</v>
      </c>
      <c r="E23" s="7">
        <v>1</v>
      </c>
      <c r="F23" s="7">
        <v>0.2</v>
      </c>
      <c r="G23" s="7">
        <v>19.8</v>
      </c>
      <c r="H23" s="7">
        <f t="shared" si="5"/>
        <v>87.139999999999986</v>
      </c>
      <c r="I23" s="9">
        <v>2008</v>
      </c>
      <c r="J23" s="9">
        <v>442</v>
      </c>
      <c r="K23" s="5" t="s">
        <v>37</v>
      </c>
      <c r="L23" s="6">
        <v>200</v>
      </c>
      <c r="M23" s="7">
        <v>1</v>
      </c>
      <c r="N23" s="7">
        <v>0.2</v>
      </c>
      <c r="O23" s="7">
        <v>19.8</v>
      </c>
      <c r="P23" s="7">
        <f t="shared" si="6"/>
        <v>87.139999999999986</v>
      </c>
    </row>
    <row r="24" spans="1:16" ht="11.25" customHeight="1">
      <c r="A24" s="9">
        <v>2008</v>
      </c>
      <c r="B24" s="9" t="s">
        <v>32</v>
      </c>
      <c r="C24" s="5" t="s">
        <v>38</v>
      </c>
      <c r="D24" s="19">
        <v>125</v>
      </c>
      <c r="E24" s="7">
        <v>2.5</v>
      </c>
      <c r="F24" s="7">
        <v>1.9</v>
      </c>
      <c r="G24" s="7">
        <v>3.8</v>
      </c>
      <c r="H24" s="7">
        <f t="shared" si="5"/>
        <v>43.5</v>
      </c>
      <c r="I24" s="9">
        <v>2008</v>
      </c>
      <c r="J24" s="9" t="s">
        <v>32</v>
      </c>
      <c r="K24" s="5" t="s">
        <v>38</v>
      </c>
      <c r="L24" s="19">
        <v>125</v>
      </c>
      <c r="M24" s="7">
        <v>2.5</v>
      </c>
      <c r="N24" s="7">
        <v>1.9</v>
      </c>
      <c r="O24" s="7">
        <v>3.8</v>
      </c>
      <c r="P24" s="7">
        <f t="shared" si="6"/>
        <v>43.5</v>
      </c>
    </row>
    <row r="25" spans="1:16" ht="9" customHeight="1">
      <c r="A25" s="68" t="s">
        <v>23</v>
      </c>
      <c r="B25" s="69"/>
      <c r="C25" s="69"/>
      <c r="D25" s="20">
        <f t="shared" ref="D25:H25" si="7">SUM(D22:D24)</f>
        <v>390</v>
      </c>
      <c r="E25" s="8">
        <f t="shared" si="7"/>
        <v>11.2</v>
      </c>
      <c r="F25" s="8">
        <f t="shared" si="7"/>
        <v>11.7</v>
      </c>
      <c r="G25" s="8">
        <f t="shared" si="7"/>
        <v>54</v>
      </c>
      <c r="H25" s="8">
        <f t="shared" si="7"/>
        <v>376.13</v>
      </c>
      <c r="I25" s="68" t="s">
        <v>23</v>
      </c>
      <c r="J25" s="69"/>
      <c r="K25" s="69"/>
      <c r="L25" s="20">
        <v>390</v>
      </c>
      <c r="M25" s="8">
        <f>SUM(M22:M24)</f>
        <v>11.2</v>
      </c>
      <c r="N25" s="8">
        <f>SUM(N22:N24)</f>
        <v>11.7</v>
      </c>
      <c r="O25" s="8">
        <f>SUM(O22:O24)</f>
        <v>54</v>
      </c>
      <c r="P25" s="8">
        <f>SUM(P22:P24)</f>
        <v>376.13</v>
      </c>
    </row>
    <row r="26" spans="1:16" ht="9" customHeight="1">
      <c r="A26" s="68" t="s">
        <v>39</v>
      </c>
      <c r="B26" s="69"/>
      <c r="C26" s="69"/>
      <c r="D26" s="24"/>
      <c r="E26" s="8">
        <f>E11+E20+E25</f>
        <v>61.100000000000009</v>
      </c>
      <c r="F26" s="8">
        <f>F11+F20+F25</f>
        <v>62.5</v>
      </c>
      <c r="G26" s="8">
        <f>G11+G20+G25</f>
        <v>267.5</v>
      </c>
      <c r="H26" s="8">
        <f>H11+H20+H25</f>
        <v>1928.5099999999998</v>
      </c>
      <c r="I26" s="68" t="s">
        <v>39</v>
      </c>
      <c r="J26" s="69"/>
      <c r="K26" s="69"/>
      <c r="L26" s="70"/>
      <c r="M26" s="8">
        <f>M11+M20+M25</f>
        <v>62.540000000000006</v>
      </c>
      <c r="N26" s="8">
        <f>N11+N20+N25</f>
        <v>63.5</v>
      </c>
      <c r="O26" s="8">
        <f>O11+O20+O25</f>
        <v>275.39999999999998</v>
      </c>
      <c r="P26" s="8">
        <f>P11+P20+P25</f>
        <v>1976.1039999999998</v>
      </c>
    </row>
    <row r="27" spans="1:16" ht="9" customHeight="1">
      <c r="A27" s="68" t="s">
        <v>93</v>
      </c>
      <c r="B27" s="69"/>
      <c r="C27" s="69"/>
      <c r="D27" s="69"/>
      <c r="E27" s="30">
        <v>1</v>
      </c>
      <c r="F27" s="31">
        <v>1</v>
      </c>
      <c r="G27" s="31">
        <v>4</v>
      </c>
      <c r="H27" s="29"/>
      <c r="I27" s="68" t="s">
        <v>93</v>
      </c>
      <c r="J27" s="69"/>
      <c r="K27" s="69"/>
      <c r="L27" s="69"/>
      <c r="M27" s="30">
        <v>1</v>
      </c>
      <c r="N27" s="31">
        <v>1</v>
      </c>
      <c r="O27" s="31">
        <v>4</v>
      </c>
      <c r="P27" s="29"/>
    </row>
    <row r="28" spans="1:16" ht="9" customHeight="1"/>
    <row r="29" spans="1:16" ht="14.4" customHeight="1">
      <c r="A29" s="74" t="s">
        <v>70</v>
      </c>
      <c r="B29" s="74"/>
      <c r="C29" s="74"/>
      <c r="D29" s="74" t="s">
        <v>68</v>
      </c>
      <c r="E29" s="74"/>
      <c r="F29" s="1"/>
      <c r="G29" s="1"/>
      <c r="H29" s="1"/>
      <c r="I29" s="74" t="s">
        <v>70</v>
      </c>
      <c r="J29" s="74"/>
      <c r="K29" s="74"/>
      <c r="L29" s="74" t="s">
        <v>68</v>
      </c>
      <c r="M29" s="74"/>
    </row>
    <row r="30" spans="1:16">
      <c r="A30" s="74" t="s">
        <v>6</v>
      </c>
      <c r="B30" s="74"/>
      <c r="C30" s="74"/>
      <c r="D30" s="74" t="s">
        <v>41</v>
      </c>
      <c r="E30" s="74"/>
      <c r="F30" s="1"/>
      <c r="G30" s="1"/>
      <c r="H30" s="1"/>
      <c r="I30" s="74" t="s">
        <v>6</v>
      </c>
      <c r="J30" s="74"/>
      <c r="K30" s="74"/>
      <c r="L30" s="74" t="s">
        <v>41</v>
      </c>
      <c r="M30" s="74"/>
    </row>
    <row r="31" spans="1:16" ht="9.75" customHeight="1">
      <c r="A31" s="96" t="s">
        <v>7</v>
      </c>
      <c r="B31" s="96"/>
      <c r="C31" s="96"/>
      <c r="D31" s="96" t="s">
        <v>42</v>
      </c>
      <c r="E31" s="96"/>
      <c r="F31" s="1"/>
      <c r="G31" s="1"/>
      <c r="H31" s="1"/>
      <c r="I31" s="91" t="s">
        <v>7</v>
      </c>
      <c r="J31" s="91"/>
      <c r="K31" s="91"/>
      <c r="L31" s="91" t="s">
        <v>43</v>
      </c>
      <c r="M31" s="91"/>
      <c r="N31" s="13"/>
      <c r="O31" s="13"/>
      <c r="P31" s="13"/>
    </row>
    <row r="32" spans="1:16">
      <c r="A32" s="75" t="s">
        <v>8</v>
      </c>
      <c r="B32" s="75" t="s">
        <v>9</v>
      </c>
      <c r="C32" s="82" t="s">
        <v>10</v>
      </c>
      <c r="D32" s="75" t="s">
        <v>11</v>
      </c>
      <c r="E32" s="77" t="s">
        <v>12</v>
      </c>
      <c r="F32" s="78"/>
      <c r="G32" s="79"/>
      <c r="H32" s="75" t="s">
        <v>13</v>
      </c>
      <c r="I32" s="75" t="s">
        <v>8</v>
      </c>
      <c r="J32" s="75" t="s">
        <v>9</v>
      </c>
      <c r="K32" s="82" t="s">
        <v>10</v>
      </c>
      <c r="L32" s="75" t="s">
        <v>11</v>
      </c>
      <c r="M32" s="77" t="s">
        <v>12</v>
      </c>
      <c r="N32" s="78"/>
      <c r="O32" s="79"/>
      <c r="P32" s="75" t="s">
        <v>13</v>
      </c>
    </row>
    <row r="33" spans="1:16" ht="12" customHeight="1">
      <c r="A33" s="76"/>
      <c r="B33" s="76"/>
      <c r="C33" s="83"/>
      <c r="D33" s="76"/>
      <c r="E33" s="4" t="s">
        <v>14</v>
      </c>
      <c r="F33" s="4" t="s">
        <v>15</v>
      </c>
      <c r="G33" s="4" t="s">
        <v>16</v>
      </c>
      <c r="H33" s="76"/>
      <c r="I33" s="76"/>
      <c r="J33" s="76"/>
      <c r="K33" s="83"/>
      <c r="L33" s="76"/>
      <c r="M33" s="4" t="s">
        <v>14</v>
      </c>
      <c r="N33" s="4" t="s">
        <v>15</v>
      </c>
      <c r="O33" s="4" t="s">
        <v>16</v>
      </c>
      <c r="P33" s="76"/>
    </row>
    <row r="34" spans="1:16" ht="12" customHeight="1">
      <c r="A34" s="10" t="s">
        <v>17</v>
      </c>
      <c r="B34" s="11"/>
      <c r="C34" s="11"/>
      <c r="D34" s="11"/>
      <c r="E34" s="11"/>
      <c r="F34" s="11"/>
      <c r="G34" s="11"/>
      <c r="H34" s="11"/>
      <c r="I34" s="10" t="s">
        <v>17</v>
      </c>
      <c r="J34" s="11"/>
      <c r="K34" s="11"/>
      <c r="L34" s="11"/>
      <c r="M34" s="11"/>
      <c r="N34" s="11"/>
      <c r="O34" s="11"/>
      <c r="P34" s="11"/>
    </row>
    <row r="35" spans="1:16" ht="21.6" customHeight="1">
      <c r="A35" s="9">
        <v>2011</v>
      </c>
      <c r="B35" s="9">
        <v>278</v>
      </c>
      <c r="C35" s="5" t="s">
        <v>44</v>
      </c>
      <c r="D35" s="6" t="s">
        <v>45</v>
      </c>
      <c r="E35" s="7">
        <v>8.6999999999999993</v>
      </c>
      <c r="F35" s="7">
        <v>15.3</v>
      </c>
      <c r="G35" s="7">
        <v>15.2</v>
      </c>
      <c r="H35" s="7">
        <f t="shared" ref="H35:H38" si="8">E35*4.1+F35*9.3+G35*4.1</f>
        <v>240.28</v>
      </c>
      <c r="I35" s="9">
        <v>2011</v>
      </c>
      <c r="J35" s="9">
        <v>278</v>
      </c>
      <c r="K35" s="5" t="s">
        <v>44</v>
      </c>
      <c r="L35" s="6" t="s">
        <v>45</v>
      </c>
      <c r="M35" s="7">
        <v>8.6999999999999993</v>
      </c>
      <c r="N35" s="7">
        <v>15.3</v>
      </c>
      <c r="O35" s="7">
        <v>15.2</v>
      </c>
      <c r="P35" s="7">
        <f t="shared" ref="P35:P38" si="9">M35*4.1+N35*9.3+O35*4.1</f>
        <v>240.28</v>
      </c>
    </row>
    <row r="36" spans="1:16" ht="11.25" customHeight="1">
      <c r="A36" s="9">
        <v>2011</v>
      </c>
      <c r="B36" s="9">
        <v>309</v>
      </c>
      <c r="C36" s="5" t="s">
        <v>46</v>
      </c>
      <c r="D36" s="6">
        <v>150</v>
      </c>
      <c r="E36" s="7">
        <v>5.4</v>
      </c>
      <c r="F36" s="7">
        <v>4.8</v>
      </c>
      <c r="G36" s="7">
        <v>34.299999999999997</v>
      </c>
      <c r="H36" s="7">
        <f t="shared" si="8"/>
        <v>207.40999999999997</v>
      </c>
      <c r="I36" s="9">
        <v>2011</v>
      </c>
      <c r="J36" s="9">
        <v>309</v>
      </c>
      <c r="K36" s="5" t="s">
        <v>46</v>
      </c>
      <c r="L36" s="6">
        <v>180</v>
      </c>
      <c r="M36" s="7">
        <v>6.4</v>
      </c>
      <c r="N36" s="7">
        <v>5.7</v>
      </c>
      <c r="O36" s="7">
        <v>41.15</v>
      </c>
      <c r="P36" s="7">
        <f t="shared" si="9"/>
        <v>247.96499999999997</v>
      </c>
    </row>
    <row r="37" spans="1:16" ht="9.75" customHeight="1">
      <c r="A37" s="9">
        <v>2008</v>
      </c>
      <c r="B37" s="9">
        <v>430</v>
      </c>
      <c r="C37" s="5" t="s">
        <v>47</v>
      </c>
      <c r="D37" s="6">
        <v>200</v>
      </c>
      <c r="E37" s="7">
        <v>0</v>
      </c>
      <c r="F37" s="7">
        <v>0</v>
      </c>
      <c r="G37" s="7">
        <v>9.6999999999999993</v>
      </c>
      <c r="H37" s="7">
        <f t="shared" si="8"/>
        <v>39.769999999999996</v>
      </c>
      <c r="I37" s="9">
        <v>2008</v>
      </c>
      <c r="J37" s="9">
        <v>430</v>
      </c>
      <c r="K37" s="5" t="s">
        <v>47</v>
      </c>
      <c r="L37" s="6">
        <v>200</v>
      </c>
      <c r="M37" s="7">
        <v>0</v>
      </c>
      <c r="N37" s="7">
        <v>0</v>
      </c>
      <c r="O37" s="7">
        <v>9.6999999999999993</v>
      </c>
      <c r="P37" s="7">
        <f t="shared" si="9"/>
        <v>39.769999999999996</v>
      </c>
    </row>
    <row r="38" spans="1:16">
      <c r="A38" s="9">
        <v>2008</v>
      </c>
      <c r="B38" s="9" t="s">
        <v>32</v>
      </c>
      <c r="C38" s="5" t="s">
        <v>33</v>
      </c>
      <c r="D38" s="6">
        <v>40</v>
      </c>
      <c r="E38" s="7">
        <v>2.6</v>
      </c>
      <c r="F38" s="7">
        <v>0.4</v>
      </c>
      <c r="G38" s="7">
        <v>17</v>
      </c>
      <c r="H38" s="7">
        <f t="shared" si="8"/>
        <v>84.079999999999984</v>
      </c>
      <c r="I38" s="9">
        <v>2008</v>
      </c>
      <c r="J38" s="9" t="s">
        <v>32</v>
      </c>
      <c r="K38" s="5" t="s">
        <v>33</v>
      </c>
      <c r="L38" s="6">
        <v>40</v>
      </c>
      <c r="M38" s="7">
        <v>2.6</v>
      </c>
      <c r="N38" s="7">
        <v>0.4</v>
      </c>
      <c r="O38" s="7">
        <v>17</v>
      </c>
      <c r="P38" s="7">
        <f t="shared" si="9"/>
        <v>84.079999999999984</v>
      </c>
    </row>
    <row r="39" spans="1:16" ht="18" customHeight="1">
      <c r="A39" s="68" t="s">
        <v>23</v>
      </c>
      <c r="B39" s="69"/>
      <c r="C39" s="69"/>
      <c r="D39" s="20">
        <v>540</v>
      </c>
      <c r="E39" s="8">
        <f>SUM(E35:E38)</f>
        <v>16.7</v>
      </c>
      <c r="F39" s="8">
        <f>SUM(F35:F38)</f>
        <v>20.5</v>
      </c>
      <c r="G39" s="8">
        <f>SUM(G35:G38)</f>
        <v>76.2</v>
      </c>
      <c r="H39" s="8">
        <f>SUM(H35:H38)</f>
        <v>571.54</v>
      </c>
      <c r="I39" s="68" t="s">
        <v>23</v>
      </c>
      <c r="J39" s="69"/>
      <c r="K39" s="69"/>
      <c r="L39" s="20">
        <v>570</v>
      </c>
      <c r="M39" s="8">
        <f>SUM(M35:M38)</f>
        <v>17.7</v>
      </c>
      <c r="N39" s="8">
        <f>SUM(N35:N38)</f>
        <v>21.4</v>
      </c>
      <c r="O39" s="8">
        <f>SUM(O35:O38)</f>
        <v>83.05</v>
      </c>
      <c r="P39" s="8">
        <f>SUM(P35:P38)</f>
        <v>612.09500000000003</v>
      </c>
    </row>
    <row r="40" spans="1:16" ht="12" customHeight="1">
      <c r="A40" s="10" t="s">
        <v>24</v>
      </c>
      <c r="B40" s="11"/>
      <c r="C40" s="11"/>
      <c r="D40" s="23"/>
      <c r="E40" s="11"/>
      <c r="F40" s="11"/>
      <c r="G40" s="11"/>
      <c r="H40" s="11"/>
      <c r="I40" s="10" t="s">
        <v>24</v>
      </c>
      <c r="J40" s="11"/>
      <c r="K40" s="11"/>
      <c r="L40" s="32"/>
      <c r="M40" s="33"/>
      <c r="N40" s="33"/>
      <c r="O40" s="33"/>
      <c r="P40" s="33"/>
    </row>
    <row r="41" spans="1:16" ht="12.75" customHeight="1">
      <c r="A41" s="9">
        <v>2011</v>
      </c>
      <c r="B41" s="9">
        <v>45</v>
      </c>
      <c r="C41" s="5" t="s">
        <v>49</v>
      </c>
      <c r="D41" s="6">
        <v>100</v>
      </c>
      <c r="E41" s="7">
        <v>1.5</v>
      </c>
      <c r="F41" s="7">
        <v>5.0999999999999996</v>
      </c>
      <c r="G41" s="7">
        <v>8.9</v>
      </c>
      <c r="H41" s="7">
        <f t="shared" ref="H41:H48" si="10">E41*4.1+F41*9.3+G41*4.1</f>
        <v>90.07</v>
      </c>
      <c r="I41" s="9">
        <v>2011</v>
      </c>
      <c r="J41" s="9">
        <v>45</v>
      </c>
      <c r="K41" s="5" t="s">
        <v>49</v>
      </c>
      <c r="L41" s="6">
        <v>100</v>
      </c>
      <c r="M41" s="7">
        <v>1.5</v>
      </c>
      <c r="N41" s="7">
        <v>5.0999999999999996</v>
      </c>
      <c r="O41" s="7">
        <v>8.9</v>
      </c>
      <c r="P41" s="7">
        <f t="shared" ref="P41:P48" si="11">M41*4.1+N41*9.3+O41*4.1</f>
        <v>90.07</v>
      </c>
    </row>
    <row r="42" spans="1:16" ht="21" customHeight="1">
      <c r="A42" s="9">
        <v>2008</v>
      </c>
      <c r="B42" s="9">
        <v>84</v>
      </c>
      <c r="C42" s="5" t="s">
        <v>50</v>
      </c>
      <c r="D42" s="6" t="s">
        <v>94</v>
      </c>
      <c r="E42" s="7">
        <v>5.8</v>
      </c>
      <c r="F42" s="7">
        <v>6.7</v>
      </c>
      <c r="G42" s="7">
        <v>9.1</v>
      </c>
      <c r="H42" s="7">
        <f t="shared" si="10"/>
        <v>123.4</v>
      </c>
      <c r="I42" s="9">
        <v>2008</v>
      </c>
      <c r="J42" s="9">
        <v>84</v>
      </c>
      <c r="K42" s="18" t="s">
        <v>50</v>
      </c>
      <c r="L42" s="6" t="s">
        <v>51</v>
      </c>
      <c r="M42" s="7">
        <v>5.8</v>
      </c>
      <c r="N42" s="7">
        <v>6.7</v>
      </c>
      <c r="O42" s="7">
        <v>9.1</v>
      </c>
      <c r="P42" s="7">
        <f t="shared" si="11"/>
        <v>123.4</v>
      </c>
    </row>
    <row r="43" spans="1:16" ht="11.25" customHeight="1">
      <c r="A43" s="9">
        <v>2011</v>
      </c>
      <c r="B43" s="9">
        <v>229</v>
      </c>
      <c r="C43" s="5" t="s">
        <v>52</v>
      </c>
      <c r="D43" s="6">
        <v>100</v>
      </c>
      <c r="E43" s="7">
        <v>7.7</v>
      </c>
      <c r="F43" s="7">
        <v>5.7</v>
      </c>
      <c r="G43" s="7">
        <v>18.7</v>
      </c>
      <c r="H43" s="7">
        <f t="shared" si="10"/>
        <v>161.25</v>
      </c>
      <c r="I43" s="9">
        <v>2011</v>
      </c>
      <c r="J43" s="9">
        <v>229</v>
      </c>
      <c r="K43" s="5" t="s">
        <v>52</v>
      </c>
      <c r="L43" s="6">
        <v>100</v>
      </c>
      <c r="M43" s="7">
        <v>7.7</v>
      </c>
      <c r="N43" s="7">
        <v>5.7</v>
      </c>
      <c r="O43" s="7">
        <v>18.7</v>
      </c>
      <c r="P43" s="7">
        <f t="shared" si="11"/>
        <v>161.25</v>
      </c>
    </row>
    <row r="44" spans="1:16" ht="11.25" customHeight="1">
      <c r="A44" s="9">
        <v>2008</v>
      </c>
      <c r="B44" s="9">
        <v>335</v>
      </c>
      <c r="C44" s="5" t="s">
        <v>53</v>
      </c>
      <c r="D44" s="6">
        <v>150</v>
      </c>
      <c r="E44" s="7">
        <v>3.1</v>
      </c>
      <c r="F44" s="7">
        <v>5.4</v>
      </c>
      <c r="G44" s="7">
        <v>20.3</v>
      </c>
      <c r="H44" s="7">
        <f t="shared" si="10"/>
        <v>146.16</v>
      </c>
      <c r="I44" s="9">
        <v>2008</v>
      </c>
      <c r="J44" s="9">
        <v>335</v>
      </c>
      <c r="K44" s="5" t="s">
        <v>53</v>
      </c>
      <c r="L44" s="6">
        <v>180</v>
      </c>
      <c r="M44" s="7">
        <v>3.7</v>
      </c>
      <c r="N44" s="7">
        <v>6.5</v>
      </c>
      <c r="O44" s="7">
        <v>24.3</v>
      </c>
      <c r="P44" s="7">
        <f t="shared" si="11"/>
        <v>175.25</v>
      </c>
    </row>
    <row r="45" spans="1:16" ht="15" customHeight="1">
      <c r="A45" s="9">
        <v>2011</v>
      </c>
      <c r="B45" s="9">
        <v>349</v>
      </c>
      <c r="C45" s="5" t="s">
        <v>54</v>
      </c>
      <c r="D45" s="6">
        <v>200</v>
      </c>
      <c r="E45" s="7">
        <v>0</v>
      </c>
      <c r="F45" s="7">
        <v>0</v>
      </c>
      <c r="G45" s="7">
        <v>9.6999999999999993</v>
      </c>
      <c r="H45" s="7">
        <f t="shared" si="10"/>
        <v>39.769999999999996</v>
      </c>
      <c r="I45" s="9">
        <v>2011</v>
      </c>
      <c r="J45" s="9">
        <v>349</v>
      </c>
      <c r="K45" s="5" t="s">
        <v>54</v>
      </c>
      <c r="L45" s="6">
        <v>200</v>
      </c>
      <c r="M45" s="7">
        <v>0</v>
      </c>
      <c r="N45" s="7">
        <v>0</v>
      </c>
      <c r="O45" s="7">
        <v>9.6999999999999993</v>
      </c>
      <c r="P45" s="7">
        <f t="shared" si="11"/>
        <v>39.769999999999996</v>
      </c>
    </row>
    <row r="46" spans="1:16" ht="11.25" customHeight="1">
      <c r="A46" s="9">
        <v>2008</v>
      </c>
      <c r="B46" s="9" t="s">
        <v>32</v>
      </c>
      <c r="C46" s="5" t="s">
        <v>33</v>
      </c>
      <c r="D46" s="6">
        <v>40</v>
      </c>
      <c r="E46" s="7">
        <v>2.6</v>
      </c>
      <c r="F46" s="7">
        <v>0.4</v>
      </c>
      <c r="G46" s="7">
        <v>17</v>
      </c>
      <c r="H46" s="7">
        <f t="shared" si="10"/>
        <v>84.079999999999984</v>
      </c>
      <c r="I46" s="9">
        <v>2008</v>
      </c>
      <c r="J46" s="9">
        <v>344</v>
      </c>
      <c r="K46" s="5" t="s">
        <v>48</v>
      </c>
      <c r="L46" s="6">
        <v>100</v>
      </c>
      <c r="M46" s="7">
        <v>1.6</v>
      </c>
      <c r="N46" s="7">
        <v>0.4</v>
      </c>
      <c r="O46" s="7">
        <v>12.9</v>
      </c>
      <c r="P46" s="7">
        <f t="shared" si="11"/>
        <v>63.169999999999995</v>
      </c>
    </row>
    <row r="47" spans="1:16" ht="13.5" customHeight="1">
      <c r="A47" s="9">
        <v>2008</v>
      </c>
      <c r="B47" s="9">
        <v>344</v>
      </c>
      <c r="C47" s="5" t="s">
        <v>48</v>
      </c>
      <c r="D47" s="6">
        <v>100</v>
      </c>
      <c r="E47" s="7">
        <v>1.6</v>
      </c>
      <c r="F47" s="7">
        <v>0.4</v>
      </c>
      <c r="G47" s="7">
        <v>12.9</v>
      </c>
      <c r="H47" s="7">
        <f t="shared" si="10"/>
        <v>63.169999999999995</v>
      </c>
      <c r="I47" s="9">
        <v>2008</v>
      </c>
      <c r="J47" s="9" t="s">
        <v>32</v>
      </c>
      <c r="K47" s="5" t="s">
        <v>34</v>
      </c>
      <c r="L47" s="19">
        <v>50</v>
      </c>
      <c r="M47" s="7">
        <v>6.3</v>
      </c>
      <c r="N47" s="7">
        <v>4</v>
      </c>
      <c r="O47" s="7">
        <v>30.6</v>
      </c>
      <c r="P47" s="7">
        <f t="shared" si="11"/>
        <v>188.49</v>
      </c>
    </row>
    <row r="48" spans="1:16" ht="12" customHeight="1">
      <c r="A48" s="9">
        <v>2008</v>
      </c>
      <c r="B48" s="9" t="s">
        <v>32</v>
      </c>
      <c r="C48" s="5" t="s">
        <v>34</v>
      </c>
      <c r="D48" s="19">
        <v>50</v>
      </c>
      <c r="E48" s="7">
        <v>6.3</v>
      </c>
      <c r="F48" s="7">
        <v>4</v>
      </c>
      <c r="G48" s="7">
        <v>30.6</v>
      </c>
      <c r="H48" s="7">
        <f t="shared" si="10"/>
        <v>188.49</v>
      </c>
      <c r="I48" s="9">
        <v>2008</v>
      </c>
      <c r="J48" s="9" t="s">
        <v>32</v>
      </c>
      <c r="K48" s="5" t="s">
        <v>33</v>
      </c>
      <c r="L48" s="6">
        <v>40</v>
      </c>
      <c r="M48" s="7">
        <v>2.6</v>
      </c>
      <c r="N48" s="7">
        <v>0.4</v>
      </c>
      <c r="O48" s="7">
        <v>17</v>
      </c>
      <c r="P48" s="7">
        <f t="shared" si="11"/>
        <v>84.079999999999984</v>
      </c>
    </row>
    <row r="49" spans="1:16" ht="11.25" customHeight="1">
      <c r="A49" s="68" t="s">
        <v>23</v>
      </c>
      <c r="B49" s="69"/>
      <c r="C49" s="69"/>
      <c r="D49" s="20">
        <v>1020</v>
      </c>
      <c r="E49" s="8">
        <f>SUM(E41:E48)</f>
        <v>28.600000000000005</v>
      </c>
      <c r="F49" s="8">
        <f>SUM(F41:F48)</f>
        <v>27.699999999999996</v>
      </c>
      <c r="G49" s="8">
        <f>SUM(G41:G48)</f>
        <v>127.20000000000002</v>
      </c>
      <c r="H49" s="8">
        <f>SUM(H41:H48)</f>
        <v>896.39</v>
      </c>
      <c r="I49" s="68" t="s">
        <v>23</v>
      </c>
      <c r="J49" s="69"/>
      <c r="K49" s="69"/>
      <c r="L49" s="20">
        <v>1040</v>
      </c>
      <c r="M49" s="8">
        <f>SUM(M41:M48)</f>
        <v>29.200000000000003</v>
      </c>
      <c r="N49" s="8">
        <f>SUM(N41:N48)</f>
        <v>28.799999999999997</v>
      </c>
      <c r="O49" s="8">
        <f>SUM(O41:O48)</f>
        <v>131.20000000000002</v>
      </c>
      <c r="P49" s="8">
        <f>SUM(P41:P48)</f>
        <v>925.48</v>
      </c>
    </row>
    <row r="50" spans="1:16" ht="11.25" customHeight="1">
      <c r="A50" s="80" t="s">
        <v>35</v>
      </c>
      <c r="B50" s="81"/>
      <c r="C50" s="11"/>
      <c r="D50" s="32"/>
      <c r="E50" s="33"/>
      <c r="F50" s="33"/>
      <c r="G50" s="33"/>
      <c r="H50" s="33"/>
      <c r="I50" s="80" t="s">
        <v>35</v>
      </c>
      <c r="J50" s="81"/>
      <c r="K50" s="11"/>
      <c r="L50" s="32"/>
      <c r="M50" s="33"/>
      <c r="N50" s="33"/>
      <c r="O50" s="33"/>
      <c r="P50" s="33"/>
    </row>
    <row r="51" spans="1:16" ht="14.25" customHeight="1">
      <c r="A51" s="9">
        <v>2011</v>
      </c>
      <c r="B51" s="9">
        <v>418</v>
      </c>
      <c r="C51" s="5" t="s">
        <v>55</v>
      </c>
      <c r="D51" s="6">
        <v>75</v>
      </c>
      <c r="E51" s="7">
        <v>10.1</v>
      </c>
      <c r="F51" s="7">
        <v>11.1</v>
      </c>
      <c r="G51" s="7">
        <v>10.8</v>
      </c>
      <c r="H51" s="7">
        <f t="shared" ref="H51:H53" si="12">E51*4.1+F51*9.3+G51*4.1</f>
        <v>188.92</v>
      </c>
      <c r="I51" s="9">
        <v>2011</v>
      </c>
      <c r="J51" s="9">
        <v>418</v>
      </c>
      <c r="K51" s="5" t="s">
        <v>55</v>
      </c>
      <c r="L51" s="6">
        <v>75</v>
      </c>
      <c r="M51" s="7">
        <v>10.1</v>
      </c>
      <c r="N51" s="7">
        <v>11.1</v>
      </c>
      <c r="O51" s="7">
        <v>10.8</v>
      </c>
      <c r="P51" s="7">
        <f t="shared" ref="P51:P53" si="13">M51*4.1+N51*9.3+O51*4.1</f>
        <v>188.92</v>
      </c>
    </row>
    <row r="52" spans="1:16" ht="14.25" customHeight="1">
      <c r="A52" s="9">
        <v>2008</v>
      </c>
      <c r="B52" s="9">
        <v>442</v>
      </c>
      <c r="C52" s="5" t="s">
        <v>37</v>
      </c>
      <c r="D52" s="6">
        <v>200</v>
      </c>
      <c r="E52" s="7">
        <v>1</v>
      </c>
      <c r="F52" s="7">
        <v>0.2</v>
      </c>
      <c r="G52" s="7">
        <v>19.8</v>
      </c>
      <c r="H52" s="7">
        <f t="shared" si="12"/>
        <v>87.139999999999986</v>
      </c>
      <c r="I52" s="9">
        <v>2008</v>
      </c>
      <c r="J52" s="9">
        <v>442</v>
      </c>
      <c r="K52" s="5" t="s">
        <v>37</v>
      </c>
      <c r="L52" s="6">
        <v>200</v>
      </c>
      <c r="M52" s="7">
        <v>1</v>
      </c>
      <c r="N52" s="7">
        <v>0.2</v>
      </c>
      <c r="O52" s="7">
        <v>19.8</v>
      </c>
      <c r="P52" s="7">
        <f t="shared" si="13"/>
        <v>87.139999999999986</v>
      </c>
    </row>
    <row r="53" spans="1:16" ht="10.95" customHeight="1">
      <c r="A53" s="9">
        <v>2008</v>
      </c>
      <c r="B53" s="9" t="s">
        <v>32</v>
      </c>
      <c r="C53" s="5" t="s">
        <v>56</v>
      </c>
      <c r="D53" s="19">
        <v>30</v>
      </c>
      <c r="E53" s="7">
        <v>0.8</v>
      </c>
      <c r="F53" s="7">
        <v>1</v>
      </c>
      <c r="G53" s="7">
        <v>23.2</v>
      </c>
      <c r="H53" s="7">
        <f t="shared" si="12"/>
        <v>107.69999999999999</v>
      </c>
      <c r="I53" s="9">
        <v>2008</v>
      </c>
      <c r="J53" s="9" t="s">
        <v>32</v>
      </c>
      <c r="K53" s="5" t="s">
        <v>56</v>
      </c>
      <c r="L53" s="19">
        <v>30</v>
      </c>
      <c r="M53" s="7">
        <v>0.8</v>
      </c>
      <c r="N53" s="7">
        <v>1</v>
      </c>
      <c r="O53" s="7">
        <v>23.2</v>
      </c>
      <c r="P53" s="7">
        <f t="shared" si="13"/>
        <v>107.69999999999999</v>
      </c>
    </row>
    <row r="54" spans="1:16" ht="11.25" customHeight="1">
      <c r="A54" s="68" t="s">
        <v>23</v>
      </c>
      <c r="B54" s="69"/>
      <c r="C54" s="69"/>
      <c r="D54" s="20">
        <f t="shared" ref="D54:H54" si="14">SUM(D51:D53)</f>
        <v>305</v>
      </c>
      <c r="E54" s="8">
        <f t="shared" si="14"/>
        <v>11.9</v>
      </c>
      <c r="F54" s="8">
        <f t="shared" si="14"/>
        <v>12.299999999999999</v>
      </c>
      <c r="G54" s="8">
        <f t="shared" si="14"/>
        <v>53.8</v>
      </c>
      <c r="H54" s="8">
        <f t="shared" si="14"/>
        <v>383.75999999999993</v>
      </c>
      <c r="I54" s="68" t="s">
        <v>23</v>
      </c>
      <c r="J54" s="69"/>
      <c r="K54" s="69"/>
      <c r="L54" s="20">
        <f t="shared" ref="L54:P54" si="15">SUM(L51:L53)</f>
        <v>305</v>
      </c>
      <c r="M54" s="8">
        <f t="shared" si="15"/>
        <v>11.9</v>
      </c>
      <c r="N54" s="8">
        <f t="shared" si="15"/>
        <v>12.299999999999999</v>
      </c>
      <c r="O54" s="8">
        <f t="shared" si="15"/>
        <v>53.8</v>
      </c>
      <c r="P54" s="8">
        <f t="shared" si="15"/>
        <v>383.75999999999993</v>
      </c>
    </row>
    <row r="55" spans="1:16" ht="10.5" customHeight="1">
      <c r="A55" s="68" t="s">
        <v>39</v>
      </c>
      <c r="B55" s="69"/>
      <c r="C55" s="69"/>
      <c r="D55" s="70"/>
      <c r="E55" s="8">
        <f>E39+E49+E54</f>
        <v>57.2</v>
      </c>
      <c r="F55" s="8">
        <f>F39+F49+F54</f>
        <v>60.499999999999993</v>
      </c>
      <c r="G55" s="8">
        <f>G39+G49+G54</f>
        <v>257.20000000000005</v>
      </c>
      <c r="H55" s="8">
        <f>H39+H49+H54</f>
        <v>1851.6899999999998</v>
      </c>
      <c r="I55" s="68" t="s">
        <v>39</v>
      </c>
      <c r="J55" s="69"/>
      <c r="K55" s="69"/>
      <c r="L55" s="70"/>
      <c r="M55" s="8">
        <f>M39+M49+M54</f>
        <v>58.800000000000004</v>
      </c>
      <c r="N55" s="8">
        <f>N39+N49+N54</f>
        <v>62.499999999999993</v>
      </c>
      <c r="O55" s="8">
        <f>O39+O49+O54</f>
        <v>268.05</v>
      </c>
      <c r="P55" s="8">
        <f>P39+P49+P54</f>
        <v>1921.335</v>
      </c>
    </row>
    <row r="56" spans="1:16" ht="12.75" customHeight="1">
      <c r="A56" s="68" t="s">
        <v>93</v>
      </c>
      <c r="B56" s="69"/>
      <c r="C56" s="69"/>
      <c r="D56" s="69"/>
      <c r="E56" s="30">
        <v>1</v>
      </c>
      <c r="F56" s="31">
        <v>1</v>
      </c>
      <c r="G56" s="31">
        <v>4</v>
      </c>
      <c r="H56" s="44"/>
      <c r="I56" s="68" t="s">
        <v>93</v>
      </c>
      <c r="J56" s="69"/>
      <c r="K56" s="69"/>
      <c r="L56" s="69"/>
      <c r="M56" s="30">
        <v>1</v>
      </c>
      <c r="N56" s="31">
        <v>1</v>
      </c>
      <c r="O56" s="31">
        <v>4</v>
      </c>
      <c r="P56" s="44"/>
    </row>
    <row r="57" spans="1:16" ht="11.25" customHeight="1"/>
    <row r="58" spans="1:16" ht="9.75" customHeight="1"/>
    <row r="59" spans="1:16" ht="12.75" customHeight="1">
      <c r="A59" s="74" t="s">
        <v>71</v>
      </c>
      <c r="B59" s="74"/>
      <c r="C59" s="74"/>
      <c r="D59" s="74" t="s">
        <v>69</v>
      </c>
      <c r="E59" s="74"/>
      <c r="F59" s="1"/>
      <c r="G59" s="1"/>
      <c r="H59" s="1"/>
      <c r="I59" s="74" t="s">
        <v>71</v>
      </c>
      <c r="J59" s="74"/>
      <c r="K59" s="74"/>
      <c r="L59" s="74" t="s">
        <v>69</v>
      </c>
      <c r="M59" s="74"/>
    </row>
    <row r="60" spans="1:16" ht="12.75" customHeight="1">
      <c r="A60" s="74" t="s">
        <v>6</v>
      </c>
      <c r="B60" s="74"/>
      <c r="C60" s="74"/>
      <c r="D60" s="74" t="s">
        <v>41</v>
      </c>
      <c r="E60" s="74"/>
      <c r="F60" s="1"/>
      <c r="G60" s="1"/>
      <c r="H60" s="1"/>
      <c r="I60" s="74" t="s">
        <v>6</v>
      </c>
      <c r="J60" s="74"/>
      <c r="K60" s="74"/>
      <c r="L60" s="74" t="s">
        <v>41</v>
      </c>
      <c r="M60" s="74"/>
    </row>
    <row r="61" spans="1:16" ht="12" customHeight="1">
      <c r="A61" s="96" t="s">
        <v>7</v>
      </c>
      <c r="B61" s="96"/>
      <c r="C61" s="96"/>
      <c r="D61" s="96" t="s">
        <v>42</v>
      </c>
      <c r="E61" s="96"/>
      <c r="F61" s="1"/>
      <c r="G61" s="1"/>
      <c r="H61" s="1"/>
      <c r="I61" s="91" t="s">
        <v>7</v>
      </c>
      <c r="J61" s="91"/>
      <c r="K61" s="91"/>
      <c r="L61" s="91" t="s">
        <v>43</v>
      </c>
      <c r="M61" s="91"/>
      <c r="N61" s="13"/>
      <c r="O61" s="13"/>
      <c r="P61" s="13"/>
    </row>
    <row r="62" spans="1:16" ht="14.4" customHeight="1">
      <c r="A62" s="75" t="s">
        <v>8</v>
      </c>
      <c r="B62" s="75" t="s">
        <v>9</v>
      </c>
      <c r="C62" s="82" t="s">
        <v>10</v>
      </c>
      <c r="D62" s="75" t="s">
        <v>11</v>
      </c>
      <c r="E62" s="77" t="s">
        <v>12</v>
      </c>
      <c r="F62" s="78"/>
      <c r="G62" s="79"/>
      <c r="H62" s="75" t="s">
        <v>13</v>
      </c>
      <c r="I62" s="75" t="s">
        <v>8</v>
      </c>
      <c r="J62" s="75" t="s">
        <v>9</v>
      </c>
      <c r="K62" s="82" t="s">
        <v>10</v>
      </c>
      <c r="L62" s="75" t="s">
        <v>11</v>
      </c>
      <c r="M62" s="77" t="s">
        <v>12</v>
      </c>
      <c r="N62" s="78"/>
      <c r="O62" s="79"/>
      <c r="P62" s="75" t="s">
        <v>13</v>
      </c>
    </row>
    <row r="63" spans="1:16" ht="11.25" customHeight="1">
      <c r="A63" s="76"/>
      <c r="B63" s="76"/>
      <c r="C63" s="83"/>
      <c r="D63" s="76"/>
      <c r="E63" s="4" t="s">
        <v>14</v>
      </c>
      <c r="F63" s="4" t="s">
        <v>15</v>
      </c>
      <c r="G63" s="4" t="s">
        <v>16</v>
      </c>
      <c r="H63" s="76"/>
      <c r="I63" s="76"/>
      <c r="J63" s="76"/>
      <c r="K63" s="83"/>
      <c r="L63" s="76"/>
      <c r="M63" s="4" t="s">
        <v>14</v>
      </c>
      <c r="N63" s="4" t="s">
        <v>15</v>
      </c>
      <c r="O63" s="4" t="s">
        <v>16</v>
      </c>
      <c r="P63" s="76"/>
    </row>
    <row r="64" spans="1:16" ht="9.75" customHeight="1">
      <c r="A64" s="10" t="s">
        <v>17</v>
      </c>
      <c r="B64" s="11"/>
      <c r="C64" s="11"/>
      <c r="D64" s="11"/>
      <c r="E64" s="11"/>
      <c r="F64" s="11"/>
      <c r="G64" s="11"/>
      <c r="H64" s="11"/>
      <c r="I64" s="10" t="s">
        <v>17</v>
      </c>
      <c r="J64" s="11"/>
      <c r="K64" s="11"/>
      <c r="L64" s="11"/>
      <c r="M64" s="11"/>
      <c r="N64" s="11"/>
      <c r="O64" s="11"/>
      <c r="P64" s="11"/>
    </row>
    <row r="65" spans="1:16" ht="16.8">
      <c r="A65" s="9">
        <v>2008</v>
      </c>
      <c r="B65" s="9">
        <v>224</v>
      </c>
      <c r="C65" s="5" t="s">
        <v>57</v>
      </c>
      <c r="D65" s="6" t="s">
        <v>58</v>
      </c>
      <c r="E65" s="7">
        <v>18.600000000000001</v>
      </c>
      <c r="F65" s="7">
        <v>19.399999999999999</v>
      </c>
      <c r="G65" s="7">
        <v>35.5</v>
      </c>
      <c r="H65" s="7">
        <f t="shared" ref="H65:H68" si="16">E65*4.1+F65*9.3+G65*4.1</f>
        <v>402.23</v>
      </c>
      <c r="I65" s="9">
        <v>2008</v>
      </c>
      <c r="J65" s="9">
        <v>224</v>
      </c>
      <c r="K65" s="5" t="s">
        <v>57</v>
      </c>
      <c r="L65" s="6" t="s">
        <v>67</v>
      </c>
      <c r="M65" s="7">
        <v>19.3</v>
      </c>
      <c r="N65" s="7">
        <v>20.100000000000001</v>
      </c>
      <c r="O65" s="7">
        <v>42.3</v>
      </c>
      <c r="P65" s="7">
        <f t="shared" ref="P65:P68" si="17">M65*4.1+N65*9.3+O65*4.1</f>
        <v>439.49</v>
      </c>
    </row>
    <row r="66" spans="1:16" ht="13.95" customHeight="1">
      <c r="A66" s="9">
        <v>2008</v>
      </c>
      <c r="B66" s="9">
        <v>432</v>
      </c>
      <c r="C66" s="5" t="s">
        <v>59</v>
      </c>
      <c r="D66" s="6">
        <v>200</v>
      </c>
      <c r="E66" s="7">
        <v>1.5</v>
      </c>
      <c r="F66" s="7">
        <v>1.3</v>
      </c>
      <c r="G66" s="7">
        <v>22.4</v>
      </c>
      <c r="H66" s="7">
        <f t="shared" si="16"/>
        <v>110.07999999999998</v>
      </c>
      <c r="I66" s="9">
        <v>2008</v>
      </c>
      <c r="J66" s="9">
        <v>432</v>
      </c>
      <c r="K66" s="5" t="s">
        <v>59</v>
      </c>
      <c r="L66" s="6">
        <v>200</v>
      </c>
      <c r="M66" s="7">
        <v>1.5</v>
      </c>
      <c r="N66" s="7">
        <v>1.3</v>
      </c>
      <c r="O66" s="7">
        <v>22.4</v>
      </c>
      <c r="P66" s="7">
        <f t="shared" si="17"/>
        <v>110.07999999999998</v>
      </c>
    </row>
    <row r="67" spans="1:16" ht="12" customHeight="1">
      <c r="A67" s="9">
        <v>2008</v>
      </c>
      <c r="B67" s="9" t="s">
        <v>32</v>
      </c>
      <c r="C67" s="5" t="s">
        <v>34</v>
      </c>
      <c r="D67" s="6">
        <v>50</v>
      </c>
      <c r="E67" s="7">
        <v>6.3</v>
      </c>
      <c r="F67" s="7">
        <v>4</v>
      </c>
      <c r="G67" s="7">
        <v>30.6</v>
      </c>
      <c r="H67" s="7">
        <f t="shared" si="16"/>
        <v>188.49</v>
      </c>
      <c r="I67" s="9">
        <v>2008</v>
      </c>
      <c r="J67" s="9" t="s">
        <v>32</v>
      </c>
      <c r="K67" s="5" t="s">
        <v>34</v>
      </c>
      <c r="L67" s="6">
        <v>50</v>
      </c>
      <c r="M67" s="7">
        <v>6.3</v>
      </c>
      <c r="N67" s="7">
        <v>4</v>
      </c>
      <c r="O67" s="7">
        <v>30.6</v>
      </c>
      <c r="P67" s="7">
        <f t="shared" si="17"/>
        <v>188.49</v>
      </c>
    </row>
    <row r="68" spans="1:16" ht="11.25" customHeight="1">
      <c r="A68" s="9">
        <v>2008</v>
      </c>
      <c r="B68" s="9" t="s">
        <v>32</v>
      </c>
      <c r="C68" s="5" t="s">
        <v>38</v>
      </c>
      <c r="D68" s="19">
        <v>125</v>
      </c>
      <c r="E68" s="7">
        <v>2.5</v>
      </c>
      <c r="F68" s="7">
        <v>1.9</v>
      </c>
      <c r="G68" s="7">
        <v>3.8</v>
      </c>
      <c r="H68" s="7">
        <f t="shared" si="16"/>
        <v>43.5</v>
      </c>
      <c r="I68" s="9">
        <v>2008</v>
      </c>
      <c r="J68" s="9" t="s">
        <v>32</v>
      </c>
      <c r="K68" s="5" t="s">
        <v>38</v>
      </c>
      <c r="L68" s="19">
        <v>125</v>
      </c>
      <c r="M68" s="7">
        <v>2.5</v>
      </c>
      <c r="N68" s="7">
        <v>1.9</v>
      </c>
      <c r="O68" s="7">
        <v>3.8</v>
      </c>
      <c r="P68" s="7">
        <f t="shared" si="17"/>
        <v>43.5</v>
      </c>
    </row>
    <row r="69" spans="1:16" ht="9.75" customHeight="1">
      <c r="A69" s="68" t="s">
        <v>23</v>
      </c>
      <c r="B69" s="69"/>
      <c r="C69" s="69"/>
      <c r="D69" s="20">
        <v>545</v>
      </c>
      <c r="E69" s="8">
        <f>SUM(E65:E68)</f>
        <v>28.900000000000002</v>
      </c>
      <c r="F69" s="8">
        <f>SUM(F65:F68)</f>
        <v>26.599999999999998</v>
      </c>
      <c r="G69" s="8">
        <f>SUM(G65:G68)</f>
        <v>92.3</v>
      </c>
      <c r="H69" s="8">
        <f>SUM(H65:H68)</f>
        <v>744.3</v>
      </c>
      <c r="I69" s="84" t="s">
        <v>23</v>
      </c>
      <c r="J69" s="85"/>
      <c r="K69" s="85"/>
      <c r="L69" s="20">
        <v>575</v>
      </c>
      <c r="M69" s="8">
        <f>SUM(M65:M68)</f>
        <v>29.6</v>
      </c>
      <c r="N69" s="8">
        <f>SUM(N65:N68)</f>
        <v>27.3</v>
      </c>
      <c r="O69" s="8">
        <f>SUM(O65:O68)</f>
        <v>99.09999999999998</v>
      </c>
      <c r="P69" s="8">
        <f>SUM(P65:P68)</f>
        <v>781.56</v>
      </c>
    </row>
    <row r="70" spans="1:16" ht="9.75" customHeight="1">
      <c r="A70" s="10" t="s">
        <v>24</v>
      </c>
      <c r="B70" s="11"/>
      <c r="C70" s="11"/>
      <c r="D70" s="32"/>
      <c r="E70" s="33"/>
      <c r="F70" s="33"/>
      <c r="G70" s="33"/>
      <c r="H70" s="33"/>
      <c r="I70" s="10" t="s">
        <v>24</v>
      </c>
      <c r="J70" s="11"/>
      <c r="K70" s="11"/>
      <c r="L70" s="32"/>
      <c r="M70" s="33"/>
      <c r="N70" s="33"/>
      <c r="O70" s="33"/>
      <c r="P70" s="33"/>
    </row>
    <row r="71" spans="1:16">
      <c r="A71" s="9">
        <v>2011</v>
      </c>
      <c r="B71" s="9">
        <v>20</v>
      </c>
      <c r="C71" s="5" t="s">
        <v>60</v>
      </c>
      <c r="D71" s="6">
        <v>100</v>
      </c>
      <c r="E71" s="7">
        <v>0.8</v>
      </c>
      <c r="F71" s="7">
        <v>6.1</v>
      </c>
      <c r="G71" s="7">
        <v>2.4</v>
      </c>
      <c r="H71" s="7">
        <f t="shared" ref="H71:H75" si="18">E71*4.1+F71*9.3+G71*4.1</f>
        <v>69.850000000000009</v>
      </c>
      <c r="I71" s="9">
        <v>2011</v>
      </c>
      <c r="J71" s="9">
        <v>20</v>
      </c>
      <c r="K71" s="5" t="s">
        <v>60</v>
      </c>
      <c r="L71" s="6">
        <v>100</v>
      </c>
      <c r="M71" s="7">
        <v>0.8</v>
      </c>
      <c r="N71" s="7">
        <v>6.1</v>
      </c>
      <c r="O71" s="7">
        <v>2.4</v>
      </c>
      <c r="P71" s="7">
        <f t="shared" ref="P71:P75" si="19">M71*4.1+N71*9.3+O71*4.1</f>
        <v>69.850000000000009</v>
      </c>
    </row>
    <row r="72" spans="1:16" ht="16.8">
      <c r="A72" s="9">
        <v>2008</v>
      </c>
      <c r="B72" s="9">
        <v>112</v>
      </c>
      <c r="C72" s="5" t="s">
        <v>61</v>
      </c>
      <c r="D72" s="6">
        <v>250</v>
      </c>
      <c r="E72" s="7">
        <v>5.7</v>
      </c>
      <c r="F72" s="7">
        <v>4.9000000000000004</v>
      </c>
      <c r="G72" s="7">
        <v>37.1</v>
      </c>
      <c r="H72" s="7">
        <f t="shared" si="18"/>
        <v>221.04999999999998</v>
      </c>
      <c r="I72" s="9">
        <v>2008</v>
      </c>
      <c r="J72" s="9">
        <v>112</v>
      </c>
      <c r="K72" s="5" t="s">
        <v>61</v>
      </c>
      <c r="L72" s="6">
        <v>250</v>
      </c>
      <c r="M72" s="7">
        <v>5.7</v>
      </c>
      <c r="N72" s="7">
        <v>4.9000000000000004</v>
      </c>
      <c r="O72" s="7">
        <v>37.1</v>
      </c>
      <c r="P72" s="7">
        <f t="shared" si="19"/>
        <v>221.04999999999998</v>
      </c>
    </row>
    <row r="73" spans="1:16">
      <c r="A73" s="9">
        <v>2011</v>
      </c>
      <c r="B73" s="9">
        <v>265</v>
      </c>
      <c r="C73" s="5" t="s">
        <v>62</v>
      </c>
      <c r="D73" s="6">
        <v>240</v>
      </c>
      <c r="E73" s="7">
        <v>20.3</v>
      </c>
      <c r="F73" s="7">
        <v>19.3</v>
      </c>
      <c r="G73" s="7">
        <v>53.6</v>
      </c>
      <c r="H73" s="7">
        <f t="shared" si="18"/>
        <v>482.48</v>
      </c>
      <c r="I73" s="9">
        <v>2011</v>
      </c>
      <c r="J73" s="9">
        <v>265</v>
      </c>
      <c r="K73" s="5" t="s">
        <v>62</v>
      </c>
      <c r="L73" s="6">
        <v>280</v>
      </c>
      <c r="M73" s="7">
        <v>22.3</v>
      </c>
      <c r="N73" s="7">
        <v>21.8</v>
      </c>
      <c r="O73" s="7">
        <v>68.2</v>
      </c>
      <c r="P73" s="7">
        <f t="shared" si="19"/>
        <v>573.79</v>
      </c>
    </row>
    <row r="74" spans="1:16" ht="10.5" customHeight="1">
      <c r="A74" s="9">
        <v>2011</v>
      </c>
      <c r="B74" s="9" t="s">
        <v>63</v>
      </c>
      <c r="C74" s="5" t="s">
        <v>64</v>
      </c>
      <c r="D74" s="6">
        <v>200</v>
      </c>
      <c r="E74" s="7">
        <v>0.2</v>
      </c>
      <c r="F74" s="7">
        <v>0.2</v>
      </c>
      <c r="G74" s="7">
        <v>13.5</v>
      </c>
      <c r="H74" s="7">
        <f t="shared" si="18"/>
        <v>58.029999999999994</v>
      </c>
      <c r="I74" s="9">
        <v>2011</v>
      </c>
      <c r="J74" s="9" t="s">
        <v>63</v>
      </c>
      <c r="K74" s="5" t="s">
        <v>64</v>
      </c>
      <c r="L74" s="6">
        <v>200</v>
      </c>
      <c r="M74" s="7">
        <v>0.2</v>
      </c>
      <c r="N74" s="7">
        <v>0.2</v>
      </c>
      <c r="O74" s="7">
        <v>13.5</v>
      </c>
      <c r="P74" s="7">
        <f t="shared" si="19"/>
        <v>58.029999999999994</v>
      </c>
    </row>
    <row r="75" spans="1:16" ht="10.5" customHeight="1">
      <c r="A75" s="9">
        <v>2008</v>
      </c>
      <c r="B75" s="9" t="s">
        <v>32</v>
      </c>
      <c r="C75" s="5" t="s">
        <v>33</v>
      </c>
      <c r="D75" s="19">
        <v>40</v>
      </c>
      <c r="E75" s="7">
        <v>2.6</v>
      </c>
      <c r="F75" s="7">
        <v>0.4</v>
      </c>
      <c r="G75" s="7">
        <v>17</v>
      </c>
      <c r="H75" s="7">
        <f t="shared" si="18"/>
        <v>84.079999999999984</v>
      </c>
      <c r="I75" s="9">
        <v>2008</v>
      </c>
      <c r="J75" s="9" t="s">
        <v>32</v>
      </c>
      <c r="K75" s="5" t="s">
        <v>33</v>
      </c>
      <c r="L75" s="19">
        <v>40</v>
      </c>
      <c r="M75" s="7">
        <v>2.6</v>
      </c>
      <c r="N75" s="7">
        <v>0.4</v>
      </c>
      <c r="O75" s="7">
        <v>17</v>
      </c>
      <c r="P75" s="7">
        <f t="shared" si="19"/>
        <v>84.079999999999984</v>
      </c>
    </row>
    <row r="76" spans="1:16" ht="10.5" customHeight="1">
      <c r="A76" s="68" t="s">
        <v>23</v>
      </c>
      <c r="B76" s="69"/>
      <c r="C76" s="69"/>
      <c r="D76" s="20">
        <f t="shared" ref="D76:H76" si="20">SUM(D71:D75)</f>
        <v>830</v>
      </c>
      <c r="E76" s="8">
        <f t="shared" si="20"/>
        <v>29.6</v>
      </c>
      <c r="F76" s="8">
        <f t="shared" si="20"/>
        <v>30.9</v>
      </c>
      <c r="G76" s="8">
        <f t="shared" si="20"/>
        <v>123.6</v>
      </c>
      <c r="H76" s="8">
        <f t="shared" si="20"/>
        <v>915.49</v>
      </c>
      <c r="I76" s="68" t="s">
        <v>23</v>
      </c>
      <c r="J76" s="69"/>
      <c r="K76" s="69"/>
      <c r="L76" s="20">
        <f t="shared" ref="L76:P76" si="21">SUM(L71:L75)</f>
        <v>870</v>
      </c>
      <c r="M76" s="8">
        <f t="shared" si="21"/>
        <v>31.6</v>
      </c>
      <c r="N76" s="8">
        <f t="shared" si="21"/>
        <v>33.4</v>
      </c>
      <c r="O76" s="8">
        <f t="shared" si="21"/>
        <v>138.19999999999999</v>
      </c>
      <c r="P76" s="8">
        <f t="shared" si="21"/>
        <v>1006.8</v>
      </c>
    </row>
    <row r="77" spans="1:16" ht="10.5" customHeight="1">
      <c r="A77" s="80" t="s">
        <v>35</v>
      </c>
      <c r="B77" s="81"/>
      <c r="C77" s="11"/>
      <c r="D77" s="32"/>
      <c r="E77" s="33"/>
      <c r="F77" s="33"/>
      <c r="G77" s="33"/>
      <c r="H77" s="33"/>
      <c r="I77" s="80" t="s">
        <v>35</v>
      </c>
      <c r="J77" s="81"/>
      <c r="K77" s="11"/>
      <c r="L77" s="32"/>
      <c r="M77" s="33"/>
      <c r="N77" s="33"/>
      <c r="O77" s="33"/>
      <c r="P77" s="33"/>
    </row>
    <row r="78" spans="1:16" ht="10.5" customHeight="1">
      <c r="A78" s="9">
        <v>1996</v>
      </c>
      <c r="B78" s="9">
        <v>701</v>
      </c>
      <c r="C78" s="5" t="s">
        <v>65</v>
      </c>
      <c r="D78" s="6">
        <v>100</v>
      </c>
      <c r="E78" s="7">
        <v>10.199999999999999</v>
      </c>
      <c r="F78" s="7">
        <v>11.1</v>
      </c>
      <c r="G78" s="7">
        <v>15.2</v>
      </c>
      <c r="H78" s="7">
        <f t="shared" ref="H78:H80" si="22">E78*4.1+F78*9.3+G78*4.1</f>
        <v>207.37</v>
      </c>
      <c r="I78" s="9">
        <v>1996</v>
      </c>
      <c r="J78" s="9">
        <v>701</v>
      </c>
      <c r="K78" s="5" t="s">
        <v>65</v>
      </c>
      <c r="L78" s="6">
        <v>100</v>
      </c>
      <c r="M78" s="7">
        <v>10.199999999999999</v>
      </c>
      <c r="N78" s="7">
        <v>11.1</v>
      </c>
      <c r="O78" s="7">
        <v>15.2</v>
      </c>
      <c r="P78" s="7">
        <f t="shared" ref="P78:P80" si="23">M78*4.1+N78*9.3+O78*4.1</f>
        <v>207.37</v>
      </c>
    </row>
    <row r="79" spans="1:16" ht="10.5" customHeight="1">
      <c r="A79" s="9">
        <v>2008</v>
      </c>
      <c r="B79" s="9">
        <v>442</v>
      </c>
      <c r="C79" s="5" t="s">
        <v>37</v>
      </c>
      <c r="D79" s="6">
        <v>200</v>
      </c>
      <c r="E79" s="7">
        <v>1</v>
      </c>
      <c r="F79" s="7">
        <v>0.2</v>
      </c>
      <c r="G79" s="7">
        <v>19.8</v>
      </c>
      <c r="H79" s="7">
        <f t="shared" si="22"/>
        <v>87.139999999999986</v>
      </c>
      <c r="I79" s="9">
        <v>2008</v>
      </c>
      <c r="J79" s="9">
        <v>394</v>
      </c>
      <c r="K79" s="5" t="s">
        <v>31</v>
      </c>
      <c r="L79" s="6">
        <v>200</v>
      </c>
      <c r="M79" s="7">
        <v>0.2</v>
      </c>
      <c r="N79" s="7">
        <v>0.2</v>
      </c>
      <c r="O79" s="7">
        <v>13.5</v>
      </c>
      <c r="P79" s="7">
        <f t="shared" si="23"/>
        <v>58.029999999999994</v>
      </c>
    </row>
    <row r="80" spans="1:16" ht="9.75" customHeight="1">
      <c r="A80" s="9">
        <v>2008</v>
      </c>
      <c r="B80" s="9">
        <v>341</v>
      </c>
      <c r="C80" s="5" t="s">
        <v>66</v>
      </c>
      <c r="D80" s="19">
        <v>180</v>
      </c>
      <c r="E80" s="7">
        <v>0.7</v>
      </c>
      <c r="F80" s="7">
        <v>0.5</v>
      </c>
      <c r="G80" s="7">
        <v>18.5</v>
      </c>
      <c r="H80" s="7">
        <f t="shared" si="22"/>
        <v>83.36999999999999</v>
      </c>
      <c r="I80" s="22">
        <v>2008</v>
      </c>
      <c r="J80" s="22">
        <v>341</v>
      </c>
      <c r="K80" s="25" t="s">
        <v>66</v>
      </c>
      <c r="L80" s="19">
        <v>160</v>
      </c>
      <c r="M80" s="7">
        <v>0.6</v>
      </c>
      <c r="N80" s="7">
        <v>0.4</v>
      </c>
      <c r="O80" s="7">
        <v>17.100000000000001</v>
      </c>
      <c r="P80" s="7">
        <f t="shared" si="23"/>
        <v>76.289999999999992</v>
      </c>
    </row>
    <row r="81" spans="1:16" ht="12.75" customHeight="1">
      <c r="A81" s="87" t="s">
        <v>23</v>
      </c>
      <c r="B81" s="88"/>
      <c r="C81" s="88"/>
      <c r="D81" s="34">
        <f t="shared" ref="D81:H81" si="24">SUM(D78:D80)</f>
        <v>480</v>
      </c>
      <c r="E81" s="21">
        <f t="shared" si="24"/>
        <v>11.899999999999999</v>
      </c>
      <c r="F81" s="21">
        <f t="shared" si="24"/>
        <v>11.799999999999999</v>
      </c>
      <c r="G81" s="21">
        <f t="shared" si="24"/>
        <v>53.5</v>
      </c>
      <c r="H81" s="21">
        <f t="shared" si="24"/>
        <v>377.88</v>
      </c>
      <c r="I81" s="90" t="s">
        <v>23</v>
      </c>
      <c r="J81" s="90"/>
      <c r="K81" s="90"/>
      <c r="L81" s="20">
        <f t="shared" ref="L81:P81" si="25">SUM(L78:L80)</f>
        <v>460</v>
      </c>
      <c r="M81" s="21">
        <f t="shared" si="25"/>
        <v>10.999999999999998</v>
      </c>
      <c r="N81" s="21">
        <f t="shared" si="25"/>
        <v>11.7</v>
      </c>
      <c r="O81" s="21">
        <f t="shared" si="25"/>
        <v>45.8</v>
      </c>
      <c r="P81" s="21">
        <f t="shared" si="25"/>
        <v>341.68999999999994</v>
      </c>
    </row>
    <row r="82" spans="1:16" ht="12.75" customHeight="1">
      <c r="A82" s="90" t="s">
        <v>39</v>
      </c>
      <c r="B82" s="90"/>
      <c r="C82" s="90"/>
      <c r="D82" s="90"/>
      <c r="E82" s="21">
        <f>E69+E76+E81</f>
        <v>70.400000000000006</v>
      </c>
      <c r="F82" s="21">
        <f>F69+F76+F81</f>
        <v>69.3</v>
      </c>
      <c r="G82" s="21">
        <f>G69+G76+G81</f>
        <v>269.39999999999998</v>
      </c>
      <c r="H82" s="21">
        <f>H69+H76+H81</f>
        <v>2037.67</v>
      </c>
      <c r="I82" s="90" t="s">
        <v>39</v>
      </c>
      <c r="J82" s="90"/>
      <c r="K82" s="90"/>
      <c r="L82" s="90"/>
      <c r="M82" s="21">
        <f>M69+M76+M81</f>
        <v>72.2</v>
      </c>
      <c r="N82" s="21">
        <f>N69+N76+N81</f>
        <v>72.400000000000006</v>
      </c>
      <c r="O82" s="21">
        <f>O69+O76+O81</f>
        <v>283.09999999999997</v>
      </c>
      <c r="P82" s="21">
        <f>P69+P76+P81</f>
        <v>2130.0499999999997</v>
      </c>
    </row>
    <row r="83" spans="1:16" ht="12.75" customHeight="1">
      <c r="A83" s="68" t="s">
        <v>93</v>
      </c>
      <c r="B83" s="69"/>
      <c r="C83" s="69"/>
      <c r="D83" s="69"/>
      <c r="E83" s="30">
        <v>1</v>
      </c>
      <c r="F83" s="31">
        <v>1</v>
      </c>
      <c r="G83" s="31">
        <v>4</v>
      </c>
      <c r="H83" s="35"/>
      <c r="I83" s="68" t="s">
        <v>93</v>
      </c>
      <c r="J83" s="69"/>
      <c r="K83" s="69"/>
      <c r="L83" s="69"/>
      <c r="M83" s="30">
        <v>1</v>
      </c>
      <c r="N83" s="31">
        <v>1</v>
      </c>
      <c r="O83" s="31">
        <v>4</v>
      </c>
    </row>
    <row r="84" spans="1:16" ht="11.25" customHeight="1"/>
    <row r="85" spans="1:16" ht="10.5" customHeight="1">
      <c r="A85" s="74" t="s">
        <v>80</v>
      </c>
      <c r="B85" s="74"/>
      <c r="C85" s="74"/>
      <c r="D85" s="74" t="s">
        <v>82</v>
      </c>
      <c r="E85" s="74"/>
      <c r="F85" s="1"/>
      <c r="G85" s="1"/>
      <c r="H85" s="1"/>
      <c r="I85" s="74" t="s">
        <v>80</v>
      </c>
      <c r="J85" s="74"/>
      <c r="K85" s="74"/>
      <c r="L85" s="74" t="s">
        <v>82</v>
      </c>
      <c r="M85" s="74"/>
    </row>
    <row r="86" spans="1:16" ht="10.5" customHeight="1">
      <c r="A86" s="74" t="s">
        <v>6</v>
      </c>
      <c r="B86" s="74"/>
      <c r="C86" s="74"/>
      <c r="D86" s="74" t="s">
        <v>41</v>
      </c>
      <c r="E86" s="74"/>
      <c r="F86" s="1"/>
      <c r="G86" s="1"/>
      <c r="H86" s="1"/>
      <c r="I86" s="74" t="s">
        <v>6</v>
      </c>
      <c r="J86" s="74"/>
      <c r="K86" s="74"/>
      <c r="L86" s="74" t="s">
        <v>41</v>
      </c>
      <c r="M86" s="74"/>
    </row>
    <row r="87" spans="1:16" ht="9.75" customHeight="1">
      <c r="A87" s="96" t="s">
        <v>7</v>
      </c>
      <c r="B87" s="96"/>
      <c r="C87" s="96"/>
      <c r="D87" s="96" t="s">
        <v>42</v>
      </c>
      <c r="E87" s="96"/>
      <c r="F87" s="1"/>
      <c r="G87" s="1"/>
      <c r="H87" s="1"/>
      <c r="I87" s="67" t="s">
        <v>7</v>
      </c>
      <c r="J87" s="67"/>
      <c r="K87" s="67"/>
      <c r="L87" s="67" t="s">
        <v>43</v>
      </c>
      <c r="M87" s="67"/>
      <c r="N87" s="13"/>
      <c r="O87" s="13"/>
      <c r="P87" s="13"/>
    </row>
    <row r="88" spans="1:16" ht="12" customHeight="1">
      <c r="A88" s="75" t="s">
        <v>8</v>
      </c>
      <c r="B88" s="75" t="s">
        <v>9</v>
      </c>
      <c r="C88" s="82" t="s">
        <v>10</v>
      </c>
      <c r="D88" s="75" t="s">
        <v>11</v>
      </c>
      <c r="E88" s="77" t="s">
        <v>12</v>
      </c>
      <c r="F88" s="78"/>
      <c r="G88" s="79"/>
      <c r="H88" s="75" t="s">
        <v>13</v>
      </c>
      <c r="I88" s="75" t="s">
        <v>8</v>
      </c>
      <c r="J88" s="75" t="s">
        <v>9</v>
      </c>
      <c r="K88" s="82" t="s">
        <v>10</v>
      </c>
      <c r="L88" s="75" t="s">
        <v>11</v>
      </c>
      <c r="M88" s="77" t="s">
        <v>12</v>
      </c>
      <c r="N88" s="78"/>
      <c r="O88" s="79"/>
      <c r="P88" s="75" t="s">
        <v>13</v>
      </c>
    </row>
    <row r="89" spans="1:16" ht="12" customHeight="1">
      <c r="A89" s="76"/>
      <c r="B89" s="76"/>
      <c r="C89" s="83"/>
      <c r="D89" s="76"/>
      <c r="E89" s="4" t="s">
        <v>14</v>
      </c>
      <c r="F89" s="4" t="s">
        <v>15</v>
      </c>
      <c r="G89" s="4" t="s">
        <v>16</v>
      </c>
      <c r="H89" s="76"/>
      <c r="I89" s="76"/>
      <c r="J89" s="76"/>
      <c r="K89" s="83"/>
      <c r="L89" s="76"/>
      <c r="M89" s="4" t="s">
        <v>14</v>
      </c>
      <c r="N89" s="4" t="s">
        <v>15</v>
      </c>
      <c r="O89" s="4" t="s">
        <v>16</v>
      </c>
      <c r="P89" s="76"/>
    </row>
    <row r="90" spans="1:16" ht="7.5" customHeight="1">
      <c r="A90" s="10" t="s">
        <v>17</v>
      </c>
      <c r="B90" s="11"/>
      <c r="C90" s="11"/>
      <c r="D90" s="11"/>
      <c r="E90" s="11"/>
      <c r="F90" s="11"/>
      <c r="G90" s="11"/>
      <c r="H90" s="11"/>
      <c r="I90" s="10" t="s">
        <v>17</v>
      </c>
      <c r="J90" s="11"/>
      <c r="K90" s="11"/>
      <c r="L90" s="11"/>
      <c r="M90" s="11"/>
      <c r="N90" s="11"/>
      <c r="O90" s="11"/>
      <c r="P90" s="11"/>
    </row>
    <row r="91" spans="1:16" ht="16.8">
      <c r="A91" s="9">
        <v>2008</v>
      </c>
      <c r="B91" s="9">
        <v>189</v>
      </c>
      <c r="C91" s="5" t="s">
        <v>72</v>
      </c>
      <c r="D91" s="6">
        <v>200</v>
      </c>
      <c r="E91" s="7">
        <v>7.6</v>
      </c>
      <c r="F91" s="7">
        <v>9.6999999999999993</v>
      </c>
      <c r="G91" s="7">
        <v>39.299999999999997</v>
      </c>
      <c r="H91" s="7">
        <f t="shared" ref="H91:H94" si="26">E91*4.1+F91*9.3+G91*4.1</f>
        <v>282.49999999999994</v>
      </c>
      <c r="I91" s="9">
        <v>2008</v>
      </c>
      <c r="J91" s="9">
        <v>189</v>
      </c>
      <c r="K91" s="5" t="s">
        <v>72</v>
      </c>
      <c r="L91" s="6">
        <v>200</v>
      </c>
      <c r="M91" s="7">
        <v>7.6</v>
      </c>
      <c r="N91" s="7">
        <v>9.6999999999999993</v>
      </c>
      <c r="O91" s="7">
        <v>39.299999999999997</v>
      </c>
      <c r="P91" s="7">
        <f t="shared" ref="P91:P94" si="27">M91*4.1+N91*9.3+O91*4.1</f>
        <v>282.49999999999994</v>
      </c>
    </row>
    <row r="92" spans="1:16" ht="13.2" customHeight="1">
      <c r="A92" s="9">
        <v>2008</v>
      </c>
      <c r="B92" s="9">
        <v>430</v>
      </c>
      <c r="C92" s="5" t="s">
        <v>47</v>
      </c>
      <c r="D92" s="6">
        <v>200</v>
      </c>
      <c r="E92" s="7">
        <v>0</v>
      </c>
      <c r="F92" s="7">
        <v>0</v>
      </c>
      <c r="G92" s="7">
        <v>9.6999999999999993</v>
      </c>
      <c r="H92" s="7">
        <f t="shared" si="26"/>
        <v>39.769999999999996</v>
      </c>
      <c r="I92" s="9">
        <v>2008</v>
      </c>
      <c r="J92" s="9">
        <v>430</v>
      </c>
      <c r="K92" s="5" t="s">
        <v>47</v>
      </c>
      <c r="L92" s="6">
        <v>200</v>
      </c>
      <c r="M92" s="7">
        <v>0</v>
      </c>
      <c r="N92" s="7">
        <v>0</v>
      </c>
      <c r="O92" s="7">
        <v>9.6999999999999993</v>
      </c>
      <c r="P92" s="7">
        <f t="shared" si="27"/>
        <v>39.769999999999996</v>
      </c>
    </row>
    <row r="93" spans="1:16" ht="11.25" customHeight="1">
      <c r="A93" s="9">
        <v>2008</v>
      </c>
      <c r="B93" s="9">
        <v>3</v>
      </c>
      <c r="C93" s="5" t="s">
        <v>20</v>
      </c>
      <c r="D93" s="6" t="s">
        <v>148</v>
      </c>
      <c r="E93" s="7">
        <v>10.7</v>
      </c>
      <c r="F93" s="7">
        <v>9.6999999999999993</v>
      </c>
      <c r="G93" s="7">
        <v>24.5</v>
      </c>
      <c r="H93" s="7">
        <f t="shared" si="26"/>
        <v>234.52999999999997</v>
      </c>
      <c r="I93" s="9">
        <v>2008</v>
      </c>
      <c r="J93" s="9">
        <v>3</v>
      </c>
      <c r="K93" s="5" t="s">
        <v>20</v>
      </c>
      <c r="L93" s="6" t="s">
        <v>73</v>
      </c>
      <c r="M93" s="7">
        <v>10.7</v>
      </c>
      <c r="N93" s="7">
        <v>9.6999999999999993</v>
      </c>
      <c r="O93" s="7">
        <v>24.5</v>
      </c>
      <c r="P93" s="7">
        <f t="shared" si="27"/>
        <v>234.52999999999997</v>
      </c>
    </row>
    <row r="94" spans="1:16" ht="12.75" customHeight="1">
      <c r="A94" s="9">
        <v>2008</v>
      </c>
      <c r="B94" s="9">
        <v>343</v>
      </c>
      <c r="C94" s="5" t="s">
        <v>74</v>
      </c>
      <c r="D94" s="19">
        <v>200</v>
      </c>
      <c r="E94" s="7">
        <v>1.8</v>
      </c>
      <c r="F94" s="7">
        <v>0.4</v>
      </c>
      <c r="G94" s="7">
        <v>16.2</v>
      </c>
      <c r="H94" s="7">
        <f t="shared" si="26"/>
        <v>77.519999999999982</v>
      </c>
      <c r="I94" s="9">
        <v>2008</v>
      </c>
      <c r="J94" s="9">
        <v>343</v>
      </c>
      <c r="K94" s="5" t="s">
        <v>74</v>
      </c>
      <c r="L94" s="19">
        <v>200</v>
      </c>
      <c r="M94" s="7">
        <v>1.8</v>
      </c>
      <c r="N94" s="7">
        <v>0.4</v>
      </c>
      <c r="O94" s="7">
        <v>16.2</v>
      </c>
      <c r="P94" s="7">
        <f t="shared" si="27"/>
        <v>77.519999999999982</v>
      </c>
    </row>
    <row r="95" spans="1:16" ht="9" customHeight="1">
      <c r="A95" s="68" t="s">
        <v>23</v>
      </c>
      <c r="B95" s="69"/>
      <c r="C95" s="86"/>
      <c r="D95" s="20">
        <v>663</v>
      </c>
      <c r="E95" s="21">
        <f>SUM(E91:E94)</f>
        <v>20.099999999999998</v>
      </c>
      <c r="F95" s="21">
        <f>SUM(F91:F94)</f>
        <v>19.799999999999997</v>
      </c>
      <c r="G95" s="21">
        <f>SUM(G91:G94)</f>
        <v>89.7</v>
      </c>
      <c r="H95" s="21">
        <f>SUM(H91:H94)</f>
        <v>634.31999999999994</v>
      </c>
      <c r="I95" s="68" t="s">
        <v>23</v>
      </c>
      <c r="J95" s="69"/>
      <c r="K95" s="86"/>
      <c r="L95" s="20">
        <v>660</v>
      </c>
      <c r="M95" s="21">
        <f>SUM(M91:M94)</f>
        <v>20.099999999999998</v>
      </c>
      <c r="N95" s="21">
        <f>SUM(N91:N94)</f>
        <v>19.799999999999997</v>
      </c>
      <c r="O95" s="21">
        <f>SUM(O91:O94)</f>
        <v>89.7</v>
      </c>
      <c r="P95" s="21">
        <f>SUM(P91:P94)</f>
        <v>634.31999999999994</v>
      </c>
    </row>
    <row r="96" spans="1:16" ht="9" customHeight="1">
      <c r="A96" s="10" t="s">
        <v>24</v>
      </c>
      <c r="B96" s="11"/>
      <c r="C96" s="11"/>
      <c r="D96" s="32"/>
      <c r="E96" s="33"/>
      <c r="F96" s="33"/>
      <c r="G96" s="33"/>
      <c r="H96" s="33"/>
      <c r="I96" s="10" t="s">
        <v>24</v>
      </c>
      <c r="J96" s="11"/>
      <c r="K96" s="11"/>
      <c r="L96" s="32"/>
      <c r="M96" s="33"/>
      <c r="N96" s="33"/>
      <c r="O96" s="33"/>
      <c r="P96" s="33"/>
    </row>
    <row r="97" spans="1:16">
      <c r="A97" s="9">
        <v>2008</v>
      </c>
      <c r="B97" s="9">
        <v>22</v>
      </c>
      <c r="C97" s="5" t="s">
        <v>75</v>
      </c>
      <c r="D97" s="6">
        <v>100</v>
      </c>
      <c r="E97" s="7">
        <v>1</v>
      </c>
      <c r="F97" s="7">
        <v>3.6</v>
      </c>
      <c r="G97" s="7">
        <v>3.3</v>
      </c>
      <c r="H97" s="7">
        <f t="shared" ref="H97:H103" si="28">E97*4.1+F97*9.3+G97*4.1</f>
        <v>51.11</v>
      </c>
      <c r="I97" s="9">
        <v>2008</v>
      </c>
      <c r="J97" s="9">
        <v>22</v>
      </c>
      <c r="K97" s="5" t="s">
        <v>75</v>
      </c>
      <c r="L97" s="6">
        <v>100</v>
      </c>
      <c r="M97" s="7">
        <v>1</v>
      </c>
      <c r="N97" s="7">
        <v>3.6</v>
      </c>
      <c r="O97" s="7">
        <v>3.3</v>
      </c>
      <c r="P97" s="7">
        <f t="shared" ref="P97:P103" si="29">M97*4.1+N97*9.3+O97*4.1</f>
        <v>51.11</v>
      </c>
    </row>
    <row r="98" spans="1:16" ht="16.8">
      <c r="A98" s="9">
        <v>2011</v>
      </c>
      <c r="B98" s="9">
        <v>96</v>
      </c>
      <c r="C98" s="5" t="s">
        <v>76</v>
      </c>
      <c r="D98" s="6" t="s">
        <v>51</v>
      </c>
      <c r="E98" s="7">
        <v>5.3</v>
      </c>
      <c r="F98" s="7">
        <v>5.2</v>
      </c>
      <c r="G98" s="7">
        <v>16.8</v>
      </c>
      <c r="H98" s="7">
        <f t="shared" si="28"/>
        <v>138.97</v>
      </c>
      <c r="I98" s="9">
        <v>2011</v>
      </c>
      <c r="J98" s="9">
        <v>96</v>
      </c>
      <c r="K98" s="5" t="s">
        <v>76</v>
      </c>
      <c r="L98" s="6" t="s">
        <v>97</v>
      </c>
      <c r="M98" s="7">
        <v>5.3</v>
      </c>
      <c r="N98" s="7">
        <v>5.2</v>
      </c>
      <c r="O98" s="7">
        <v>16.8</v>
      </c>
      <c r="P98" s="7">
        <f t="shared" si="29"/>
        <v>138.97</v>
      </c>
    </row>
    <row r="99" spans="1:16">
      <c r="A99" s="9">
        <v>2011</v>
      </c>
      <c r="B99" s="9" t="s">
        <v>29</v>
      </c>
      <c r="C99" s="5" t="s">
        <v>30</v>
      </c>
      <c r="D99" s="6">
        <v>150</v>
      </c>
      <c r="E99" s="7">
        <v>4.2</v>
      </c>
      <c r="F99" s="7">
        <v>3.7</v>
      </c>
      <c r="G99" s="7">
        <v>37</v>
      </c>
      <c r="H99" s="7">
        <f t="shared" si="28"/>
        <v>203.32999999999998</v>
      </c>
      <c r="I99" s="9">
        <v>2011</v>
      </c>
      <c r="J99" s="9" t="s">
        <v>29</v>
      </c>
      <c r="K99" s="5" t="s">
        <v>30</v>
      </c>
      <c r="L99" s="6">
        <v>180</v>
      </c>
      <c r="M99" s="7">
        <v>5.04</v>
      </c>
      <c r="N99" s="7">
        <v>4.4000000000000004</v>
      </c>
      <c r="O99" s="7">
        <v>44.4</v>
      </c>
      <c r="P99" s="7">
        <f t="shared" si="29"/>
        <v>243.624</v>
      </c>
    </row>
    <row r="100" spans="1:16" ht="10.5" customHeight="1">
      <c r="A100" s="9">
        <v>2011</v>
      </c>
      <c r="B100" s="9">
        <v>260</v>
      </c>
      <c r="C100" s="5" t="s">
        <v>96</v>
      </c>
      <c r="D100" s="6">
        <v>100</v>
      </c>
      <c r="E100" s="7">
        <v>7.6</v>
      </c>
      <c r="F100" s="7">
        <v>11.2</v>
      </c>
      <c r="G100" s="7">
        <v>3.1</v>
      </c>
      <c r="H100" s="7">
        <f t="shared" si="28"/>
        <v>148.03</v>
      </c>
      <c r="I100" s="9">
        <v>2011</v>
      </c>
      <c r="J100" s="9">
        <v>260</v>
      </c>
      <c r="K100" s="5" t="s">
        <v>96</v>
      </c>
      <c r="L100" s="6">
        <v>100</v>
      </c>
      <c r="M100" s="7">
        <v>7.6</v>
      </c>
      <c r="N100" s="7">
        <v>11.2</v>
      </c>
      <c r="O100" s="7">
        <v>3.1</v>
      </c>
      <c r="P100" s="7">
        <f t="shared" si="29"/>
        <v>148.03</v>
      </c>
    </row>
    <row r="101" spans="1:16" ht="12.75" customHeight="1">
      <c r="A101" s="9">
        <v>2008</v>
      </c>
      <c r="B101" s="9">
        <v>401</v>
      </c>
      <c r="C101" s="5" t="s">
        <v>77</v>
      </c>
      <c r="D101" s="6">
        <v>200</v>
      </c>
      <c r="E101" s="7">
        <v>0</v>
      </c>
      <c r="F101" s="7">
        <v>0</v>
      </c>
      <c r="G101" s="7">
        <v>9.6999999999999993</v>
      </c>
      <c r="H101" s="7">
        <f t="shared" si="28"/>
        <v>39.769999999999996</v>
      </c>
      <c r="I101" s="9">
        <v>2008</v>
      </c>
      <c r="J101" s="9">
        <v>401</v>
      </c>
      <c r="K101" s="5" t="s">
        <v>77</v>
      </c>
      <c r="L101" s="6">
        <v>200</v>
      </c>
      <c r="M101" s="7">
        <v>0</v>
      </c>
      <c r="N101" s="7">
        <v>0</v>
      </c>
      <c r="O101" s="7">
        <v>9.6999999999999993</v>
      </c>
      <c r="P101" s="7">
        <f t="shared" si="29"/>
        <v>39.769999999999996</v>
      </c>
    </row>
    <row r="102" spans="1:16" ht="12.75" customHeight="1">
      <c r="A102" s="9">
        <v>2008</v>
      </c>
      <c r="B102" s="9" t="s">
        <v>32</v>
      </c>
      <c r="C102" s="5" t="s">
        <v>33</v>
      </c>
      <c r="D102" s="6">
        <v>40</v>
      </c>
      <c r="E102" s="7">
        <v>2.6</v>
      </c>
      <c r="F102" s="7">
        <v>0.4</v>
      </c>
      <c r="G102" s="7">
        <v>17</v>
      </c>
      <c r="H102" s="7">
        <f t="shared" si="28"/>
        <v>84.079999999999984</v>
      </c>
      <c r="I102" s="9">
        <v>2008</v>
      </c>
      <c r="J102" s="9" t="s">
        <v>32</v>
      </c>
      <c r="K102" s="5" t="s">
        <v>33</v>
      </c>
      <c r="L102" s="6">
        <v>40</v>
      </c>
      <c r="M102" s="7">
        <v>2.6</v>
      </c>
      <c r="N102" s="7">
        <v>0.4</v>
      </c>
      <c r="O102" s="7">
        <v>17</v>
      </c>
      <c r="P102" s="7">
        <f t="shared" si="29"/>
        <v>84.079999999999984</v>
      </c>
    </row>
    <row r="103" spans="1:16" ht="12.75" customHeight="1">
      <c r="A103" s="9">
        <v>2008</v>
      </c>
      <c r="B103" s="9" t="s">
        <v>32</v>
      </c>
      <c r="C103" s="5" t="s">
        <v>34</v>
      </c>
      <c r="D103" s="19">
        <v>50</v>
      </c>
      <c r="E103" s="7">
        <v>6.3</v>
      </c>
      <c r="F103" s="7">
        <v>4</v>
      </c>
      <c r="G103" s="7">
        <v>30.6</v>
      </c>
      <c r="H103" s="7">
        <f t="shared" si="28"/>
        <v>188.49</v>
      </c>
      <c r="I103" s="9">
        <v>2008</v>
      </c>
      <c r="J103" s="9" t="s">
        <v>32</v>
      </c>
      <c r="K103" s="5" t="s">
        <v>34</v>
      </c>
      <c r="L103" s="19">
        <v>50</v>
      </c>
      <c r="M103" s="7">
        <v>6.3</v>
      </c>
      <c r="N103" s="7">
        <v>4</v>
      </c>
      <c r="O103" s="7">
        <v>30.6</v>
      </c>
      <c r="P103" s="7">
        <f t="shared" si="29"/>
        <v>188.49</v>
      </c>
    </row>
    <row r="104" spans="1:16" ht="10.5" customHeight="1">
      <c r="A104" s="68" t="s">
        <v>23</v>
      </c>
      <c r="B104" s="69"/>
      <c r="C104" s="86"/>
      <c r="D104" s="20">
        <v>910</v>
      </c>
      <c r="E104" s="21">
        <f>SUM(E97:E103)</f>
        <v>27.000000000000004</v>
      </c>
      <c r="F104" s="21">
        <f>SUM(F97:F103)</f>
        <v>28.099999999999998</v>
      </c>
      <c r="G104" s="21">
        <f>SUM(G97:G103)</f>
        <v>117.5</v>
      </c>
      <c r="H104" s="21">
        <f>SUM(H97:H103)</f>
        <v>853.78</v>
      </c>
      <c r="I104" s="68" t="s">
        <v>23</v>
      </c>
      <c r="J104" s="69"/>
      <c r="K104" s="86"/>
      <c r="L104" s="20">
        <v>937</v>
      </c>
      <c r="M104" s="21">
        <f>SUM(M97:M103)</f>
        <v>27.84</v>
      </c>
      <c r="N104" s="21">
        <f>SUM(N97:N103)</f>
        <v>28.799999999999997</v>
      </c>
      <c r="O104" s="21">
        <f>SUM(O97:O103)</f>
        <v>124.9</v>
      </c>
      <c r="P104" s="21">
        <f>SUM(P97:P103)</f>
        <v>894.07399999999984</v>
      </c>
    </row>
    <row r="105" spans="1:16" ht="11.25" customHeight="1">
      <c r="A105" s="80" t="s">
        <v>35</v>
      </c>
      <c r="B105" s="81"/>
      <c r="C105" s="11"/>
      <c r="D105" s="32"/>
      <c r="E105" s="33"/>
      <c r="F105" s="33"/>
      <c r="G105" s="33"/>
      <c r="H105" s="33"/>
      <c r="I105" s="80" t="s">
        <v>35</v>
      </c>
      <c r="J105" s="81"/>
      <c r="K105" s="11"/>
      <c r="L105" s="32"/>
      <c r="M105" s="33"/>
      <c r="N105" s="33"/>
      <c r="O105" s="33"/>
      <c r="P105" s="33"/>
    </row>
    <row r="106" spans="1:16" ht="9.75" customHeight="1">
      <c r="A106" s="9">
        <v>2008</v>
      </c>
      <c r="B106" s="9">
        <v>467</v>
      </c>
      <c r="C106" s="5" t="s">
        <v>78</v>
      </c>
      <c r="D106" s="6">
        <v>60</v>
      </c>
      <c r="E106" s="7">
        <v>7.6</v>
      </c>
      <c r="F106" s="7">
        <v>9.1</v>
      </c>
      <c r="G106" s="7">
        <v>31.8</v>
      </c>
      <c r="H106" s="7">
        <f t="shared" ref="H106:H108" si="30">E106*4.1+F106*9.3+G106*4.1</f>
        <v>246.17000000000002</v>
      </c>
      <c r="I106" s="9">
        <v>2008</v>
      </c>
      <c r="J106" s="9">
        <v>467</v>
      </c>
      <c r="K106" s="5" t="s">
        <v>78</v>
      </c>
      <c r="L106" s="6">
        <v>60</v>
      </c>
      <c r="M106" s="7">
        <v>7.6</v>
      </c>
      <c r="N106" s="7">
        <v>9.1</v>
      </c>
      <c r="O106" s="7">
        <v>31.8</v>
      </c>
      <c r="P106" s="7">
        <f>M106*4.1+N106*9.3+O106*4.1</f>
        <v>246.17000000000002</v>
      </c>
    </row>
    <row r="107" spans="1:16" ht="12" customHeight="1">
      <c r="A107" s="9">
        <v>2011</v>
      </c>
      <c r="B107" s="9">
        <v>389</v>
      </c>
      <c r="C107" s="5" t="s">
        <v>79</v>
      </c>
      <c r="D107" s="6">
        <v>200</v>
      </c>
      <c r="E107" s="7">
        <v>1</v>
      </c>
      <c r="F107" s="7">
        <v>0.2</v>
      </c>
      <c r="G107" s="7">
        <v>19.600000000000001</v>
      </c>
      <c r="H107" s="7">
        <f t="shared" si="30"/>
        <v>86.32</v>
      </c>
      <c r="I107" s="9">
        <v>2011</v>
      </c>
      <c r="J107" s="9">
        <v>389</v>
      </c>
      <c r="K107" s="5" t="s">
        <v>79</v>
      </c>
      <c r="L107" s="6">
        <v>200</v>
      </c>
      <c r="M107" s="7">
        <v>1</v>
      </c>
      <c r="N107" s="7">
        <v>0.2</v>
      </c>
      <c r="O107" s="7">
        <v>19.600000000000001</v>
      </c>
      <c r="P107" s="7">
        <f t="shared" ref="P107:P108" si="31">M107*4.1+N107*9.3+O107*4.1</f>
        <v>86.32</v>
      </c>
    </row>
    <row r="108" spans="1:16" ht="12" customHeight="1">
      <c r="A108" s="9">
        <v>2008</v>
      </c>
      <c r="B108" s="9" t="s">
        <v>32</v>
      </c>
      <c r="C108" s="5" t="s">
        <v>38</v>
      </c>
      <c r="D108" s="19">
        <v>150</v>
      </c>
      <c r="E108" s="7">
        <v>2.8</v>
      </c>
      <c r="F108" s="7">
        <v>2.1</v>
      </c>
      <c r="G108" s="7">
        <v>4.3</v>
      </c>
      <c r="H108" s="7">
        <f t="shared" si="30"/>
        <v>48.64</v>
      </c>
      <c r="I108" s="9">
        <v>2008</v>
      </c>
      <c r="J108" s="9" t="s">
        <v>32</v>
      </c>
      <c r="K108" s="5" t="s">
        <v>38</v>
      </c>
      <c r="L108" s="19">
        <v>150</v>
      </c>
      <c r="M108" s="7">
        <v>2.8</v>
      </c>
      <c r="N108" s="7">
        <v>2.1</v>
      </c>
      <c r="O108" s="7">
        <v>4.3</v>
      </c>
      <c r="P108" s="7">
        <f t="shared" si="31"/>
        <v>48.64</v>
      </c>
    </row>
    <row r="109" spans="1:16" ht="12" customHeight="1">
      <c r="A109" s="87" t="s">
        <v>23</v>
      </c>
      <c r="B109" s="88"/>
      <c r="C109" s="89"/>
      <c r="D109" s="34">
        <f t="shared" ref="D109:H109" si="32">SUM(D106:D108)</f>
        <v>410</v>
      </c>
      <c r="E109" s="21">
        <f t="shared" si="32"/>
        <v>11.399999999999999</v>
      </c>
      <c r="F109" s="21">
        <f t="shared" si="32"/>
        <v>11.399999999999999</v>
      </c>
      <c r="G109" s="21">
        <f t="shared" si="32"/>
        <v>55.7</v>
      </c>
      <c r="H109" s="21">
        <f t="shared" si="32"/>
        <v>381.13</v>
      </c>
      <c r="I109" s="87" t="s">
        <v>23</v>
      </c>
      <c r="J109" s="88"/>
      <c r="K109" s="89"/>
      <c r="L109" s="34">
        <f t="shared" ref="L109:P109" si="33">SUM(L106:L108)</f>
        <v>410</v>
      </c>
      <c r="M109" s="21">
        <f t="shared" si="33"/>
        <v>11.399999999999999</v>
      </c>
      <c r="N109" s="21">
        <f t="shared" si="33"/>
        <v>11.399999999999999</v>
      </c>
      <c r="O109" s="21">
        <f t="shared" si="33"/>
        <v>55.7</v>
      </c>
      <c r="P109" s="21">
        <f t="shared" si="33"/>
        <v>381.13</v>
      </c>
    </row>
    <row r="110" spans="1:16" ht="11.25" customHeight="1">
      <c r="A110" s="90" t="s">
        <v>39</v>
      </c>
      <c r="B110" s="90"/>
      <c r="C110" s="90"/>
      <c r="D110" s="90"/>
      <c r="E110" s="21">
        <f>E95+E104+E109</f>
        <v>58.5</v>
      </c>
      <c r="F110" s="21">
        <f>F95+F104+F109</f>
        <v>59.29999999999999</v>
      </c>
      <c r="G110" s="21">
        <f>G95+G104+G109</f>
        <v>262.89999999999998</v>
      </c>
      <c r="H110" s="21">
        <f>H95+H104+H109</f>
        <v>1869.23</v>
      </c>
      <c r="I110" s="90" t="s">
        <v>39</v>
      </c>
      <c r="J110" s="90"/>
      <c r="K110" s="90"/>
      <c r="L110" s="90"/>
      <c r="M110" s="21">
        <f>M95+M104+M109</f>
        <v>59.339999999999996</v>
      </c>
      <c r="N110" s="21">
        <f>N95+N104+N109</f>
        <v>59.999999999999993</v>
      </c>
      <c r="O110" s="21">
        <f>O95+O104+O109</f>
        <v>270.3</v>
      </c>
      <c r="P110" s="21">
        <f>P95+P104+P109</f>
        <v>1909.5239999999999</v>
      </c>
    </row>
    <row r="111" spans="1:16" ht="9.75" customHeight="1">
      <c r="A111" s="68" t="s">
        <v>93</v>
      </c>
      <c r="B111" s="69"/>
      <c r="C111" s="69"/>
      <c r="D111" s="69"/>
      <c r="E111" s="30">
        <v>1</v>
      </c>
      <c r="F111" s="31">
        <v>1</v>
      </c>
      <c r="G111" s="31">
        <v>4</v>
      </c>
      <c r="H111" s="35"/>
      <c r="I111" s="68" t="s">
        <v>93</v>
      </c>
      <c r="J111" s="69"/>
      <c r="K111" s="69"/>
      <c r="L111" s="69"/>
      <c r="M111" s="30">
        <v>1</v>
      </c>
      <c r="N111" s="31">
        <v>1</v>
      </c>
      <c r="O111" s="31">
        <v>4</v>
      </c>
    </row>
    <row r="112" spans="1:16" ht="9.75" customHeight="1"/>
    <row r="113" spans="1:16" ht="11.4" customHeight="1"/>
    <row r="114" spans="1:16" ht="11.25" customHeight="1"/>
    <row r="115" spans="1:16" ht="11.25" customHeight="1"/>
    <row r="116" spans="1:16" ht="11.25" customHeight="1"/>
    <row r="117" spans="1:16" ht="10.5" customHeight="1"/>
    <row r="118" spans="1:16" ht="12.75" customHeight="1"/>
    <row r="119" spans="1:16" ht="11.25" customHeight="1"/>
    <row r="120" spans="1:16" ht="9" customHeight="1"/>
    <row r="121" spans="1:16" ht="12.75" customHeight="1">
      <c r="A121" s="74" t="s">
        <v>81</v>
      </c>
      <c r="B121" s="74"/>
      <c r="C121" s="74"/>
      <c r="D121" s="74" t="s">
        <v>107</v>
      </c>
      <c r="E121" s="74"/>
      <c r="F121" s="1"/>
      <c r="G121" s="1"/>
      <c r="H121" s="1"/>
      <c r="I121" s="74" t="s">
        <v>81</v>
      </c>
      <c r="J121" s="74"/>
      <c r="K121" s="74"/>
      <c r="L121" s="74" t="s">
        <v>107</v>
      </c>
      <c r="M121" s="74"/>
    </row>
    <row r="122" spans="1:16" ht="12" customHeight="1">
      <c r="A122" s="74" t="s">
        <v>6</v>
      </c>
      <c r="B122" s="74"/>
      <c r="C122" s="74"/>
      <c r="D122" s="74" t="s">
        <v>41</v>
      </c>
      <c r="E122" s="74"/>
      <c r="F122" s="1"/>
      <c r="G122" s="1"/>
      <c r="H122" s="1"/>
      <c r="I122" s="74" t="s">
        <v>6</v>
      </c>
      <c r="J122" s="74"/>
      <c r="K122" s="74"/>
      <c r="L122" s="74" t="s">
        <v>41</v>
      </c>
      <c r="M122" s="74"/>
    </row>
    <row r="123" spans="1:16" ht="12" customHeight="1">
      <c r="A123" s="96" t="s">
        <v>7</v>
      </c>
      <c r="B123" s="96"/>
      <c r="C123" s="96"/>
      <c r="D123" s="96" t="s">
        <v>42</v>
      </c>
      <c r="E123" s="96"/>
      <c r="F123" s="1"/>
      <c r="G123" s="1"/>
      <c r="H123" s="1"/>
      <c r="I123" s="67" t="s">
        <v>7</v>
      </c>
      <c r="J123" s="67"/>
      <c r="K123" s="67"/>
      <c r="L123" s="67" t="s">
        <v>43</v>
      </c>
      <c r="M123" s="67"/>
      <c r="N123" s="13"/>
    </row>
    <row r="124" spans="1:16" ht="12.75" customHeight="1">
      <c r="A124" s="75" t="s">
        <v>8</v>
      </c>
      <c r="B124" s="75" t="s">
        <v>9</v>
      </c>
      <c r="C124" s="75" t="s">
        <v>10</v>
      </c>
      <c r="D124" s="75" t="s">
        <v>11</v>
      </c>
      <c r="E124" s="77" t="s">
        <v>12</v>
      </c>
      <c r="F124" s="78"/>
      <c r="G124" s="79"/>
      <c r="H124" s="75" t="s">
        <v>13</v>
      </c>
      <c r="I124" s="75" t="s">
        <v>8</v>
      </c>
      <c r="J124" s="75" t="s">
        <v>9</v>
      </c>
      <c r="K124" s="82" t="s">
        <v>10</v>
      </c>
      <c r="L124" s="75" t="s">
        <v>11</v>
      </c>
      <c r="M124" s="77" t="s">
        <v>12</v>
      </c>
      <c r="N124" s="78"/>
      <c r="O124" s="79"/>
      <c r="P124" s="75" t="s">
        <v>13</v>
      </c>
    </row>
    <row r="125" spans="1:16" ht="14.4" customHeight="1">
      <c r="A125" s="76"/>
      <c r="B125" s="76"/>
      <c r="C125" s="76"/>
      <c r="D125" s="76"/>
      <c r="E125" s="4" t="s">
        <v>14</v>
      </c>
      <c r="F125" s="4" t="s">
        <v>15</v>
      </c>
      <c r="G125" s="4" t="s">
        <v>16</v>
      </c>
      <c r="H125" s="76"/>
      <c r="I125" s="76"/>
      <c r="J125" s="76"/>
      <c r="K125" s="83"/>
      <c r="L125" s="76"/>
      <c r="M125" s="4" t="s">
        <v>14</v>
      </c>
      <c r="N125" s="4" t="s">
        <v>15</v>
      </c>
      <c r="O125" s="4" t="s">
        <v>16</v>
      </c>
      <c r="P125" s="76"/>
    </row>
    <row r="126" spans="1:16">
      <c r="A126" s="10" t="s">
        <v>17</v>
      </c>
      <c r="B126" s="11"/>
      <c r="C126" s="11"/>
      <c r="D126" s="11"/>
      <c r="E126" s="11"/>
      <c r="F126" s="11"/>
      <c r="G126" s="11"/>
      <c r="H126" s="11"/>
      <c r="I126" s="10" t="s">
        <v>17</v>
      </c>
      <c r="J126" s="11"/>
      <c r="K126" s="11"/>
      <c r="L126" s="11"/>
      <c r="M126" s="11"/>
      <c r="N126" s="11"/>
      <c r="O126" s="11"/>
      <c r="P126" s="11"/>
    </row>
    <row r="127" spans="1:16" ht="21.6" customHeight="1">
      <c r="A127" s="9">
        <v>2011</v>
      </c>
      <c r="B127" s="9">
        <v>222</v>
      </c>
      <c r="C127" s="5" t="s">
        <v>83</v>
      </c>
      <c r="D127" s="6" t="s">
        <v>58</v>
      </c>
      <c r="E127" s="7">
        <v>18.5</v>
      </c>
      <c r="F127" s="7">
        <v>18.2</v>
      </c>
      <c r="G127" s="7">
        <v>28.4</v>
      </c>
      <c r="H127" s="7">
        <f t="shared" ref="H127:H130" si="34">E127*4.1+F127*9.3+G127*4.1</f>
        <v>361.55</v>
      </c>
      <c r="I127" s="9">
        <v>2011</v>
      </c>
      <c r="J127" s="9">
        <v>222</v>
      </c>
      <c r="K127" s="5" t="s">
        <v>83</v>
      </c>
      <c r="L127" s="6" t="s">
        <v>67</v>
      </c>
      <c r="M127" s="7">
        <v>19.100000000000001</v>
      </c>
      <c r="N127" s="7">
        <v>18.899999999999999</v>
      </c>
      <c r="O127" s="7">
        <v>30.5</v>
      </c>
      <c r="P127" s="7">
        <f t="shared" ref="P127:P130" si="35">M127*4.1+N127*9.3+O127*4.1</f>
        <v>379.13</v>
      </c>
    </row>
    <row r="128" spans="1:16" ht="11.4" customHeight="1">
      <c r="A128" s="9">
        <v>2011</v>
      </c>
      <c r="B128" s="9">
        <v>382</v>
      </c>
      <c r="C128" s="5" t="s">
        <v>19</v>
      </c>
      <c r="D128" s="6">
        <v>200</v>
      </c>
      <c r="E128" s="7">
        <v>3.8</v>
      </c>
      <c r="F128" s="7">
        <v>3</v>
      </c>
      <c r="G128" s="7">
        <v>14.7</v>
      </c>
      <c r="H128" s="7">
        <f t="shared" si="34"/>
        <v>103.75</v>
      </c>
      <c r="I128" s="9">
        <v>2011</v>
      </c>
      <c r="J128" s="9">
        <v>382</v>
      </c>
      <c r="K128" s="5" t="s">
        <v>19</v>
      </c>
      <c r="L128" s="6">
        <v>200</v>
      </c>
      <c r="M128" s="7">
        <v>3.8</v>
      </c>
      <c r="N128" s="7">
        <v>3</v>
      </c>
      <c r="O128" s="7">
        <v>14.7</v>
      </c>
      <c r="P128" s="7">
        <f t="shared" si="35"/>
        <v>103.75</v>
      </c>
    </row>
    <row r="129" spans="1:16">
      <c r="A129" s="9">
        <v>2008</v>
      </c>
      <c r="B129" s="9" t="s">
        <v>32</v>
      </c>
      <c r="C129" s="5" t="s">
        <v>34</v>
      </c>
      <c r="D129" s="6">
        <v>50</v>
      </c>
      <c r="E129" s="7">
        <v>6.3</v>
      </c>
      <c r="F129" s="7">
        <v>4</v>
      </c>
      <c r="G129" s="7">
        <v>30.6</v>
      </c>
      <c r="H129" s="7">
        <f t="shared" si="34"/>
        <v>188.49</v>
      </c>
      <c r="I129" s="9">
        <v>2008</v>
      </c>
      <c r="J129" s="9" t="s">
        <v>32</v>
      </c>
      <c r="K129" s="5" t="s">
        <v>34</v>
      </c>
      <c r="L129" s="6">
        <v>50</v>
      </c>
      <c r="M129" s="7">
        <v>6.3</v>
      </c>
      <c r="N129" s="7">
        <v>4</v>
      </c>
      <c r="O129" s="7">
        <v>30.6</v>
      </c>
      <c r="P129" s="7">
        <f t="shared" si="35"/>
        <v>188.49</v>
      </c>
    </row>
    <row r="130" spans="1:16" ht="9.75" customHeight="1">
      <c r="A130" s="9">
        <v>2008</v>
      </c>
      <c r="B130" s="9">
        <v>344</v>
      </c>
      <c r="C130" s="5" t="s">
        <v>84</v>
      </c>
      <c r="D130" s="19">
        <v>100</v>
      </c>
      <c r="E130" s="7">
        <v>1.3</v>
      </c>
      <c r="F130" s="7">
        <v>0.1</v>
      </c>
      <c r="G130" s="7">
        <v>13.8</v>
      </c>
      <c r="H130" s="7">
        <f t="shared" si="34"/>
        <v>62.839999999999996</v>
      </c>
      <c r="I130" s="9">
        <v>2008</v>
      </c>
      <c r="J130" s="9">
        <v>344</v>
      </c>
      <c r="K130" s="5" t="s">
        <v>84</v>
      </c>
      <c r="L130" s="19">
        <v>100</v>
      </c>
      <c r="M130" s="7">
        <v>1.3</v>
      </c>
      <c r="N130" s="7">
        <v>0.1</v>
      </c>
      <c r="O130" s="7">
        <v>13.8</v>
      </c>
      <c r="P130" s="7">
        <f t="shared" si="35"/>
        <v>62.839999999999996</v>
      </c>
    </row>
    <row r="131" spans="1:16" ht="10.5" customHeight="1">
      <c r="A131" s="68" t="s">
        <v>23</v>
      </c>
      <c r="B131" s="69"/>
      <c r="C131" s="86"/>
      <c r="D131" s="20">
        <v>520</v>
      </c>
      <c r="E131" s="8">
        <f>SUM(E127:E130)</f>
        <v>29.900000000000002</v>
      </c>
      <c r="F131" s="8">
        <f>SUM(F127:F130)</f>
        <v>25.3</v>
      </c>
      <c r="G131" s="8">
        <f>SUM(G127:G130)</f>
        <v>87.499999999999986</v>
      </c>
      <c r="H131" s="8">
        <f>SUM(H127:H130)</f>
        <v>716.63</v>
      </c>
      <c r="I131" s="68" t="s">
        <v>23</v>
      </c>
      <c r="J131" s="69"/>
      <c r="K131" s="69"/>
      <c r="L131" s="20">
        <v>550</v>
      </c>
      <c r="M131" s="8">
        <f>SUM(M127:M130)</f>
        <v>30.500000000000004</v>
      </c>
      <c r="N131" s="8">
        <f>SUM(N127:N130)</f>
        <v>26</v>
      </c>
      <c r="O131" s="8">
        <f>SUM(O127:O130)</f>
        <v>89.600000000000009</v>
      </c>
      <c r="P131" s="8">
        <f>SUM(P127:P130)</f>
        <v>734.21</v>
      </c>
    </row>
    <row r="132" spans="1:16" ht="14.4" customHeight="1">
      <c r="A132" s="10" t="s">
        <v>24</v>
      </c>
      <c r="B132" s="11"/>
      <c r="C132" s="11"/>
      <c r="D132" s="32"/>
      <c r="E132" s="33"/>
      <c r="F132" s="33"/>
      <c r="G132" s="33"/>
      <c r="H132" s="33"/>
      <c r="I132" s="10" t="s">
        <v>24</v>
      </c>
      <c r="J132" s="11"/>
      <c r="K132" s="11"/>
      <c r="L132" s="32"/>
      <c r="M132" s="33"/>
      <c r="N132" s="33"/>
      <c r="O132" s="33"/>
      <c r="P132" s="33"/>
    </row>
    <row r="133" spans="1:16" ht="10.5" customHeight="1">
      <c r="A133" s="9">
        <v>2008</v>
      </c>
      <c r="B133" s="9">
        <v>1</v>
      </c>
      <c r="C133" s="5" t="s">
        <v>85</v>
      </c>
      <c r="D133" s="6">
        <v>60</v>
      </c>
      <c r="E133" s="7">
        <v>0.5</v>
      </c>
      <c r="F133" s="7">
        <v>0.1</v>
      </c>
      <c r="G133" s="7">
        <v>1.5</v>
      </c>
      <c r="H133" s="7">
        <f t="shared" ref="H133:H139" si="36">E133*4.1+F133*9.3+G133*4.1</f>
        <v>9.129999999999999</v>
      </c>
      <c r="I133" s="9">
        <v>2008</v>
      </c>
      <c r="J133" s="9">
        <v>1</v>
      </c>
      <c r="K133" s="5" t="s">
        <v>85</v>
      </c>
      <c r="L133" s="6">
        <v>100</v>
      </c>
      <c r="M133" s="7">
        <v>0.6</v>
      </c>
      <c r="N133" s="7">
        <v>0.2</v>
      </c>
      <c r="O133" s="7">
        <v>3</v>
      </c>
      <c r="P133" s="7">
        <f t="shared" ref="P133:P139" si="37">M133*4.1+N133*9.3+O133*4.1</f>
        <v>16.619999999999997</v>
      </c>
    </row>
    <row r="134" spans="1:16" ht="15.6" customHeight="1">
      <c r="A134" s="9">
        <v>2011</v>
      </c>
      <c r="B134" s="9">
        <v>101</v>
      </c>
      <c r="C134" s="5" t="s">
        <v>86</v>
      </c>
      <c r="D134" s="6" t="s">
        <v>98</v>
      </c>
      <c r="E134" s="7">
        <v>5.6</v>
      </c>
      <c r="F134" s="7">
        <v>5.4</v>
      </c>
      <c r="G134" s="7">
        <v>20.5</v>
      </c>
      <c r="H134" s="7">
        <f t="shared" si="36"/>
        <v>157.23000000000002</v>
      </c>
      <c r="I134" s="9">
        <v>2011</v>
      </c>
      <c r="J134" s="9">
        <v>101</v>
      </c>
      <c r="K134" s="5" t="s">
        <v>86</v>
      </c>
      <c r="L134" s="6" t="s">
        <v>87</v>
      </c>
      <c r="M134" s="7">
        <v>5.6</v>
      </c>
      <c r="N134" s="7">
        <v>5.4</v>
      </c>
      <c r="O134" s="7">
        <v>20.5</v>
      </c>
      <c r="P134" s="7">
        <f t="shared" si="37"/>
        <v>157.23000000000002</v>
      </c>
    </row>
    <row r="135" spans="1:16" ht="16.8">
      <c r="A135" s="9">
        <v>2011</v>
      </c>
      <c r="B135" s="9">
        <v>309</v>
      </c>
      <c r="C135" s="5" t="s">
        <v>46</v>
      </c>
      <c r="D135" s="6">
        <v>150</v>
      </c>
      <c r="E135" s="7">
        <v>5.4</v>
      </c>
      <c r="F135" s="7">
        <v>4.8</v>
      </c>
      <c r="G135" s="7">
        <v>34.299999999999997</v>
      </c>
      <c r="H135" s="7">
        <f t="shared" si="36"/>
        <v>207.40999999999997</v>
      </c>
      <c r="I135" s="9">
        <v>2011</v>
      </c>
      <c r="J135" s="9">
        <v>309</v>
      </c>
      <c r="K135" s="18" t="s">
        <v>46</v>
      </c>
      <c r="L135" s="6">
        <v>180</v>
      </c>
      <c r="M135" s="7">
        <v>6.4</v>
      </c>
      <c r="N135" s="7">
        <v>5.7</v>
      </c>
      <c r="O135" s="7">
        <v>41.15</v>
      </c>
      <c r="P135" s="7">
        <f t="shared" si="37"/>
        <v>247.96499999999997</v>
      </c>
    </row>
    <row r="136" spans="1:16" ht="13.5" customHeight="1">
      <c r="A136" s="9">
        <v>2008</v>
      </c>
      <c r="B136" s="9">
        <v>256</v>
      </c>
      <c r="C136" s="5" t="s">
        <v>88</v>
      </c>
      <c r="D136" s="6" t="s">
        <v>89</v>
      </c>
      <c r="E136" s="7">
        <v>6.5</v>
      </c>
      <c r="F136" s="7">
        <v>12.9</v>
      </c>
      <c r="G136" s="7">
        <v>3.6</v>
      </c>
      <c r="H136" s="7">
        <f t="shared" si="36"/>
        <v>161.38</v>
      </c>
      <c r="I136" s="9">
        <v>2008</v>
      </c>
      <c r="J136" s="9">
        <v>256</v>
      </c>
      <c r="K136" s="5" t="s">
        <v>88</v>
      </c>
      <c r="L136" s="6" t="s">
        <v>45</v>
      </c>
      <c r="M136" s="7">
        <v>7.2</v>
      </c>
      <c r="N136" s="7">
        <v>13.1</v>
      </c>
      <c r="O136" s="7">
        <v>4</v>
      </c>
      <c r="P136" s="7">
        <f t="shared" si="37"/>
        <v>167.75000000000003</v>
      </c>
    </row>
    <row r="137" spans="1:16" ht="12" customHeight="1">
      <c r="A137" s="9">
        <v>2008</v>
      </c>
      <c r="B137" s="9">
        <v>438</v>
      </c>
      <c r="C137" s="5" t="s">
        <v>90</v>
      </c>
      <c r="D137" s="6">
        <v>200</v>
      </c>
      <c r="E137" s="7">
        <v>0.1</v>
      </c>
      <c r="F137" s="7">
        <v>0.1</v>
      </c>
      <c r="G137" s="7">
        <v>12.1</v>
      </c>
      <c r="H137" s="7">
        <f t="shared" si="36"/>
        <v>50.949999999999996</v>
      </c>
      <c r="I137" s="9">
        <v>2008</v>
      </c>
      <c r="J137" s="9">
        <v>438</v>
      </c>
      <c r="K137" s="5" t="s">
        <v>90</v>
      </c>
      <c r="L137" s="6">
        <v>200</v>
      </c>
      <c r="M137" s="7">
        <v>0.1</v>
      </c>
      <c r="N137" s="7">
        <v>0.1</v>
      </c>
      <c r="O137" s="7">
        <v>12.1</v>
      </c>
      <c r="P137" s="7">
        <f t="shared" si="37"/>
        <v>50.949999999999996</v>
      </c>
    </row>
    <row r="138" spans="1:16" ht="13.5" customHeight="1">
      <c r="A138" s="9">
        <v>2008</v>
      </c>
      <c r="B138" s="9" t="s">
        <v>32</v>
      </c>
      <c r="C138" s="5" t="s">
        <v>33</v>
      </c>
      <c r="D138" s="6">
        <v>40</v>
      </c>
      <c r="E138" s="7">
        <v>2.6</v>
      </c>
      <c r="F138" s="7">
        <v>0.4</v>
      </c>
      <c r="G138" s="7">
        <v>17</v>
      </c>
      <c r="H138" s="7">
        <f t="shared" si="36"/>
        <v>84.079999999999984</v>
      </c>
      <c r="I138" s="9">
        <v>2008</v>
      </c>
      <c r="J138" s="9" t="s">
        <v>32</v>
      </c>
      <c r="K138" s="5" t="s">
        <v>33</v>
      </c>
      <c r="L138" s="6">
        <v>40</v>
      </c>
      <c r="M138" s="7">
        <v>2.6</v>
      </c>
      <c r="N138" s="7">
        <v>0.4</v>
      </c>
      <c r="O138" s="7">
        <v>17</v>
      </c>
      <c r="P138" s="7">
        <f t="shared" si="37"/>
        <v>84.079999999999984</v>
      </c>
    </row>
    <row r="139" spans="1:16" ht="12" customHeight="1">
      <c r="A139" s="9">
        <v>2008</v>
      </c>
      <c r="B139" s="9" t="s">
        <v>32</v>
      </c>
      <c r="C139" s="5" t="s">
        <v>34</v>
      </c>
      <c r="D139" s="19">
        <v>50</v>
      </c>
      <c r="E139" s="7">
        <v>6.3</v>
      </c>
      <c r="F139" s="7">
        <v>4</v>
      </c>
      <c r="G139" s="7">
        <v>30.6</v>
      </c>
      <c r="H139" s="7">
        <f t="shared" si="36"/>
        <v>188.49</v>
      </c>
      <c r="I139" s="9">
        <v>2008</v>
      </c>
      <c r="J139" s="9" t="s">
        <v>32</v>
      </c>
      <c r="K139" s="5" t="s">
        <v>34</v>
      </c>
      <c r="L139" s="19">
        <v>50</v>
      </c>
      <c r="M139" s="7">
        <v>6.3</v>
      </c>
      <c r="N139" s="7">
        <v>4</v>
      </c>
      <c r="O139" s="7">
        <v>30.6</v>
      </c>
      <c r="P139" s="7">
        <f t="shared" si="37"/>
        <v>188.49</v>
      </c>
    </row>
    <row r="140" spans="1:16" ht="12.6" customHeight="1">
      <c r="A140" s="68" t="s">
        <v>23</v>
      </c>
      <c r="B140" s="69"/>
      <c r="C140" s="86"/>
      <c r="D140" s="20">
        <v>915</v>
      </c>
      <c r="E140" s="8">
        <f>SUM(E133:E139)</f>
        <v>27.000000000000004</v>
      </c>
      <c r="F140" s="8">
        <f>SUM(F133:F139)</f>
        <v>27.700000000000003</v>
      </c>
      <c r="G140" s="8">
        <f>SUM(G133:G139)</f>
        <v>119.6</v>
      </c>
      <c r="H140" s="8">
        <f>SUM(H133:H139)</f>
        <v>858.67000000000007</v>
      </c>
      <c r="I140" s="68" t="s">
        <v>23</v>
      </c>
      <c r="J140" s="69"/>
      <c r="K140" s="69"/>
      <c r="L140" s="20">
        <v>980</v>
      </c>
      <c r="M140" s="8">
        <f>SUM(M133:M139)</f>
        <v>28.800000000000004</v>
      </c>
      <c r="N140" s="8">
        <f>SUM(N133:N139)</f>
        <v>28.9</v>
      </c>
      <c r="O140" s="8">
        <f>SUM(O133:O139)</f>
        <v>128.35</v>
      </c>
      <c r="P140" s="8">
        <f>SUM(P133:P139)</f>
        <v>913.08500000000004</v>
      </c>
    </row>
    <row r="141" spans="1:16">
      <c r="A141" s="80" t="s">
        <v>35</v>
      </c>
      <c r="B141" s="81"/>
      <c r="C141" s="11"/>
      <c r="D141" s="32"/>
      <c r="E141" s="33"/>
      <c r="F141" s="33"/>
      <c r="G141" s="33"/>
      <c r="H141" s="33"/>
      <c r="I141" s="80" t="s">
        <v>35</v>
      </c>
      <c r="J141" s="81"/>
      <c r="K141" s="11"/>
      <c r="L141" s="32"/>
      <c r="M141" s="33"/>
      <c r="N141" s="33"/>
      <c r="O141" s="33"/>
      <c r="P141" s="33"/>
    </row>
    <row r="142" spans="1:16" ht="16.8">
      <c r="A142" s="9">
        <v>2011</v>
      </c>
      <c r="B142" s="9" t="s">
        <v>91</v>
      </c>
      <c r="C142" s="5" t="s">
        <v>92</v>
      </c>
      <c r="D142" s="6">
        <v>60</v>
      </c>
      <c r="E142" s="7">
        <v>7.3</v>
      </c>
      <c r="F142" s="7">
        <v>9.1999999999999993</v>
      </c>
      <c r="G142" s="7">
        <v>28.6</v>
      </c>
      <c r="H142" s="7">
        <f t="shared" ref="H142:H144" si="38">E142*4.1+F142*9.3+G142*4.1</f>
        <v>232.75</v>
      </c>
      <c r="I142" s="9">
        <v>2011</v>
      </c>
      <c r="J142" s="9" t="s">
        <v>91</v>
      </c>
      <c r="K142" s="5" t="s">
        <v>92</v>
      </c>
      <c r="L142" s="6">
        <v>60</v>
      </c>
      <c r="M142" s="7">
        <v>7.3</v>
      </c>
      <c r="N142" s="7">
        <v>9.1999999999999993</v>
      </c>
      <c r="O142" s="7">
        <v>28.6</v>
      </c>
      <c r="P142" s="7">
        <f t="shared" ref="P142:P144" si="39">M142*4.1+N142*9.3+O142*4.1</f>
        <v>232.75</v>
      </c>
    </row>
    <row r="143" spans="1:16" ht="16.8">
      <c r="A143" s="9">
        <v>2011</v>
      </c>
      <c r="B143" s="9">
        <v>389</v>
      </c>
      <c r="C143" s="5" t="s">
        <v>79</v>
      </c>
      <c r="D143" s="6">
        <v>200</v>
      </c>
      <c r="E143" s="7">
        <v>1</v>
      </c>
      <c r="F143" s="7">
        <v>0.2</v>
      </c>
      <c r="G143" s="7">
        <v>19.600000000000001</v>
      </c>
      <c r="H143" s="7">
        <f t="shared" si="38"/>
        <v>86.32</v>
      </c>
      <c r="I143" s="9">
        <v>2011</v>
      </c>
      <c r="J143" s="9">
        <v>389</v>
      </c>
      <c r="K143" s="5" t="s">
        <v>79</v>
      </c>
      <c r="L143" s="6">
        <v>200</v>
      </c>
      <c r="M143" s="7">
        <v>1</v>
      </c>
      <c r="N143" s="7">
        <v>0.2</v>
      </c>
      <c r="O143" s="7">
        <v>19.600000000000001</v>
      </c>
      <c r="P143" s="7">
        <f t="shared" si="39"/>
        <v>86.32</v>
      </c>
    </row>
    <row r="144" spans="1:16" ht="13.5" customHeight="1">
      <c r="A144" s="9">
        <v>2008</v>
      </c>
      <c r="B144" s="9" t="s">
        <v>32</v>
      </c>
      <c r="C144" s="5" t="s">
        <v>38</v>
      </c>
      <c r="D144" s="19">
        <v>125</v>
      </c>
      <c r="E144" s="7">
        <v>3</v>
      </c>
      <c r="F144" s="7">
        <v>2.2999999999999998</v>
      </c>
      <c r="G144" s="7">
        <v>4.5</v>
      </c>
      <c r="H144" s="7">
        <f t="shared" si="38"/>
        <v>52.14</v>
      </c>
      <c r="I144" s="22">
        <v>2008</v>
      </c>
      <c r="J144" s="22" t="s">
        <v>32</v>
      </c>
      <c r="K144" s="25" t="s">
        <v>99</v>
      </c>
      <c r="L144" s="19">
        <v>100</v>
      </c>
      <c r="M144" s="39">
        <v>0.4</v>
      </c>
      <c r="N144" s="39">
        <v>0.4</v>
      </c>
      <c r="O144" s="39">
        <v>9.8000000000000007</v>
      </c>
      <c r="P144" s="7">
        <f t="shared" si="39"/>
        <v>45.54</v>
      </c>
    </row>
    <row r="145" spans="1:17" ht="12.75" customHeight="1">
      <c r="A145" s="68" t="s">
        <v>23</v>
      </c>
      <c r="B145" s="69"/>
      <c r="C145" s="86"/>
      <c r="D145" s="20">
        <f t="shared" ref="D145:H145" si="40">SUM(D142:D144)</f>
        <v>385</v>
      </c>
      <c r="E145" s="12">
        <f t="shared" si="40"/>
        <v>11.3</v>
      </c>
      <c r="F145" s="12">
        <f t="shared" si="40"/>
        <v>11.7</v>
      </c>
      <c r="G145" s="12">
        <f t="shared" si="40"/>
        <v>52.7</v>
      </c>
      <c r="H145" s="12">
        <f t="shared" si="40"/>
        <v>371.21</v>
      </c>
      <c r="I145" s="90" t="s">
        <v>23</v>
      </c>
      <c r="J145" s="90"/>
      <c r="K145" s="90"/>
      <c r="L145" s="20">
        <f t="shared" ref="L145:P145" si="41">SUM(L142:L144)</f>
        <v>360</v>
      </c>
      <c r="M145" s="27">
        <f t="shared" si="41"/>
        <v>8.7000000000000011</v>
      </c>
      <c r="N145" s="27">
        <f t="shared" si="41"/>
        <v>9.7999999999999989</v>
      </c>
      <c r="O145" s="27">
        <f t="shared" si="41"/>
        <v>58</v>
      </c>
      <c r="P145" s="38">
        <f t="shared" si="41"/>
        <v>364.61</v>
      </c>
    </row>
    <row r="146" spans="1:17" ht="12.75" customHeight="1">
      <c r="A146" s="93" t="s">
        <v>39</v>
      </c>
      <c r="B146" s="94"/>
      <c r="C146" s="94"/>
      <c r="D146" s="95"/>
      <c r="E146" s="27">
        <f>E131+E140+E145</f>
        <v>68.2</v>
      </c>
      <c r="F146" s="27">
        <f>F131+F140+F145</f>
        <v>64.7</v>
      </c>
      <c r="G146" s="27">
        <f>G131+G140+G145</f>
        <v>259.79999999999995</v>
      </c>
      <c r="H146" s="27">
        <f>H131+H140+H145</f>
        <v>1946.5100000000002</v>
      </c>
      <c r="I146" s="90" t="s">
        <v>39</v>
      </c>
      <c r="J146" s="90"/>
      <c r="K146" s="90"/>
      <c r="L146" s="90"/>
      <c r="M146" s="27">
        <f>M131+M140+M145</f>
        <v>68.000000000000014</v>
      </c>
      <c r="N146" s="27">
        <f>N131+N140+N145</f>
        <v>64.7</v>
      </c>
      <c r="O146" s="27">
        <f>O131+O140+O145</f>
        <v>275.95</v>
      </c>
      <c r="P146" s="40">
        <f>P131+P140+P145</f>
        <v>2011.9050000000002</v>
      </c>
    </row>
    <row r="147" spans="1:17">
      <c r="A147" s="68" t="s">
        <v>93</v>
      </c>
      <c r="B147" s="69"/>
      <c r="C147" s="69"/>
      <c r="D147" s="69"/>
      <c r="E147" s="30">
        <v>1</v>
      </c>
      <c r="F147" s="31">
        <v>1</v>
      </c>
      <c r="G147" s="31">
        <v>4</v>
      </c>
      <c r="I147" s="68" t="s">
        <v>93</v>
      </c>
      <c r="J147" s="69"/>
      <c r="K147" s="69"/>
      <c r="L147" s="69"/>
      <c r="M147" s="30">
        <v>1</v>
      </c>
      <c r="N147" s="31">
        <v>1</v>
      </c>
      <c r="O147" s="31">
        <v>4</v>
      </c>
    </row>
    <row r="148" spans="1:17" ht="14.4" customHeight="1"/>
    <row r="150" spans="1:17" ht="12" customHeight="1">
      <c r="A150" s="71" t="s">
        <v>153</v>
      </c>
      <c r="B150" s="71"/>
      <c r="C150" s="71"/>
      <c r="D150" s="71"/>
      <c r="E150" s="71"/>
      <c r="F150" s="71"/>
      <c r="G150" s="71"/>
      <c r="H150" s="71"/>
      <c r="I150" s="71" t="s">
        <v>153</v>
      </c>
      <c r="J150" s="71"/>
      <c r="K150" s="71"/>
      <c r="L150" s="71"/>
      <c r="M150" s="71"/>
      <c r="N150" s="71"/>
      <c r="O150" s="71"/>
      <c r="P150" s="71"/>
      <c r="Q150" s="54"/>
    </row>
    <row r="151" spans="1:17">
      <c r="A151" s="49"/>
      <c r="I151" s="49"/>
      <c r="Q151" s="50"/>
    </row>
    <row r="152" spans="1:17">
      <c r="A152" s="99" t="s">
        <v>149</v>
      </c>
      <c r="B152" s="99"/>
      <c r="C152" s="99"/>
      <c r="D152" s="100" t="s">
        <v>12</v>
      </c>
      <c r="E152" s="101"/>
      <c r="F152" s="101"/>
      <c r="G152" s="102"/>
      <c r="I152" s="99" t="s">
        <v>149</v>
      </c>
      <c r="J152" s="99"/>
      <c r="K152" s="99"/>
      <c r="L152" s="100" t="s">
        <v>12</v>
      </c>
      <c r="M152" s="101"/>
      <c r="N152" s="101"/>
      <c r="O152" s="102"/>
    </row>
    <row r="153" spans="1:17">
      <c r="A153" s="99"/>
      <c r="B153" s="99"/>
      <c r="C153" s="99"/>
      <c r="D153" s="103" t="s">
        <v>14</v>
      </c>
      <c r="E153" s="105" t="s">
        <v>15</v>
      </c>
      <c r="F153" s="105" t="s">
        <v>16</v>
      </c>
      <c r="G153" s="75" t="s">
        <v>13</v>
      </c>
      <c r="I153" s="99"/>
      <c r="J153" s="99"/>
      <c r="K153" s="99"/>
      <c r="L153" s="103" t="s">
        <v>14</v>
      </c>
      <c r="M153" s="105" t="s">
        <v>15</v>
      </c>
      <c r="N153" s="105" t="s">
        <v>16</v>
      </c>
      <c r="O153" s="75" t="s">
        <v>13</v>
      </c>
    </row>
    <row r="154" spans="1:17" ht="15" customHeight="1">
      <c r="A154" s="99"/>
      <c r="B154" s="99"/>
      <c r="C154" s="99"/>
      <c r="D154" s="104"/>
      <c r="E154" s="106"/>
      <c r="F154" s="107"/>
      <c r="G154" s="107"/>
      <c r="I154" s="99"/>
      <c r="J154" s="99"/>
      <c r="K154" s="99"/>
      <c r="L154" s="104"/>
      <c r="M154" s="106"/>
      <c r="N154" s="107"/>
      <c r="O154" s="107"/>
    </row>
    <row r="155" spans="1:17" ht="13.95" customHeight="1">
      <c r="A155" s="108" t="s">
        <v>150</v>
      </c>
      <c r="B155" s="109"/>
      <c r="C155" s="110"/>
      <c r="D155" s="51">
        <f>E55+E82+E26+E110+E146</f>
        <v>315.40000000000003</v>
      </c>
      <c r="E155" s="51">
        <f t="shared" ref="E155:G155" si="42">F55+F82+F26+F110+F146</f>
        <v>316.29999999999995</v>
      </c>
      <c r="F155" s="51">
        <f t="shared" si="42"/>
        <v>1316.8</v>
      </c>
      <c r="G155" s="51">
        <f t="shared" si="42"/>
        <v>9633.6099999999988</v>
      </c>
      <c r="I155" s="108" t="s">
        <v>150</v>
      </c>
      <c r="J155" s="109"/>
      <c r="K155" s="110"/>
      <c r="L155" s="51">
        <f>M146+M82+M26+M110+M55</f>
        <v>320.88</v>
      </c>
      <c r="M155" s="51">
        <f t="shared" ref="M155:O155" si="43">N146+N82+N26+N110+N55</f>
        <v>323.10000000000002</v>
      </c>
      <c r="N155" s="51">
        <f t="shared" si="43"/>
        <v>1372.8</v>
      </c>
      <c r="O155" s="51">
        <f t="shared" si="43"/>
        <v>9948.9179999999978</v>
      </c>
    </row>
    <row r="156" spans="1:17" ht="12.75" customHeight="1">
      <c r="A156" s="111" t="s">
        <v>151</v>
      </c>
      <c r="B156" s="112"/>
      <c r="C156" s="113"/>
      <c r="D156" s="52">
        <f>D155/5</f>
        <v>63.080000000000005</v>
      </c>
      <c r="E156" s="52">
        <f t="shared" ref="E156:G156" si="44">E155/5</f>
        <v>63.259999999999991</v>
      </c>
      <c r="F156" s="52">
        <f t="shared" si="44"/>
        <v>263.36</v>
      </c>
      <c r="G156" s="52">
        <f t="shared" si="44"/>
        <v>1926.7219999999998</v>
      </c>
      <c r="I156" s="111" t="s">
        <v>151</v>
      </c>
      <c r="J156" s="112"/>
      <c r="K156" s="113"/>
      <c r="L156" s="52">
        <f>L155/5</f>
        <v>64.176000000000002</v>
      </c>
      <c r="M156" s="52">
        <f t="shared" ref="M156:O156" si="45">M155/5</f>
        <v>64.62</v>
      </c>
      <c r="N156" s="52">
        <f t="shared" si="45"/>
        <v>274.56</v>
      </c>
      <c r="O156" s="52">
        <f t="shared" si="45"/>
        <v>1989.7835999999995</v>
      </c>
    </row>
    <row r="157" spans="1:17">
      <c r="A157" s="114" t="s">
        <v>152</v>
      </c>
      <c r="B157" s="115"/>
      <c r="C157" s="116"/>
      <c r="D157" s="53">
        <v>1</v>
      </c>
      <c r="E157" s="53">
        <v>1</v>
      </c>
      <c r="F157" s="53">
        <v>4</v>
      </c>
      <c r="G157" s="50"/>
      <c r="I157" s="114" t="s">
        <v>152</v>
      </c>
      <c r="J157" s="115"/>
      <c r="K157" s="116"/>
      <c r="L157" s="53">
        <v>1</v>
      </c>
      <c r="M157" s="53">
        <v>1</v>
      </c>
      <c r="N157" s="53">
        <v>4</v>
      </c>
      <c r="O157" s="50"/>
    </row>
    <row r="161" spans="1:13" ht="15" customHeight="1"/>
    <row r="162" spans="1:13" ht="13.5" customHeight="1"/>
    <row r="163" spans="1:13" ht="10.5" customHeight="1"/>
    <row r="166" spans="1:13" ht="15" customHeight="1"/>
    <row r="167" spans="1:13" ht="15" customHeight="1"/>
    <row r="168" spans="1:13" ht="14.4" customHeight="1"/>
    <row r="169" spans="1:13" ht="14.4" customHeight="1"/>
    <row r="170" spans="1:13" ht="15" customHeight="1"/>
    <row r="171" spans="1:13" ht="8.4" customHeight="1"/>
    <row r="172" spans="1:13" ht="9.6" customHeight="1"/>
    <row r="173" spans="1:13" ht="11.25" customHeight="1"/>
    <row r="174" spans="1:13" ht="9.6" customHeight="1"/>
    <row r="175" spans="1:13" ht="12" customHeight="1">
      <c r="A175" s="74" t="s">
        <v>108</v>
      </c>
      <c r="B175" s="74"/>
      <c r="C175" s="74"/>
      <c r="D175" s="74" t="s">
        <v>40</v>
      </c>
      <c r="E175" s="74"/>
      <c r="F175" s="1"/>
      <c r="G175" s="1"/>
      <c r="H175" s="1"/>
      <c r="I175" s="74" t="s">
        <v>108</v>
      </c>
      <c r="J175" s="74"/>
      <c r="K175" s="74"/>
      <c r="L175" s="74" t="s">
        <v>40</v>
      </c>
      <c r="M175" s="74"/>
    </row>
    <row r="176" spans="1:13" ht="12" customHeight="1">
      <c r="A176" s="74" t="s">
        <v>6</v>
      </c>
      <c r="B176" s="74"/>
      <c r="C176" s="74"/>
      <c r="D176" s="74" t="s">
        <v>110</v>
      </c>
      <c r="E176" s="74"/>
      <c r="F176" s="1"/>
      <c r="G176" s="1"/>
      <c r="H176" s="1"/>
      <c r="I176" s="74" t="s">
        <v>6</v>
      </c>
      <c r="J176" s="74"/>
      <c r="K176" s="74"/>
      <c r="L176" s="74" t="s">
        <v>110</v>
      </c>
      <c r="M176" s="74"/>
    </row>
    <row r="177" spans="1:16">
      <c r="A177" s="96" t="s">
        <v>7</v>
      </c>
      <c r="B177" s="96"/>
      <c r="C177" s="96"/>
      <c r="D177" s="96" t="s">
        <v>42</v>
      </c>
      <c r="E177" s="96"/>
      <c r="F177" s="1"/>
      <c r="G177" s="1"/>
      <c r="H177" s="1"/>
      <c r="I177" s="67" t="s">
        <v>7</v>
      </c>
      <c r="J177" s="67"/>
      <c r="K177" s="67"/>
      <c r="L177" s="67" t="s">
        <v>43</v>
      </c>
      <c r="M177" s="67"/>
      <c r="N177" s="13"/>
      <c r="O177" s="13"/>
      <c r="P177" s="13"/>
    </row>
    <row r="178" spans="1:16">
      <c r="A178" s="75" t="s">
        <v>8</v>
      </c>
      <c r="B178" s="75" t="s">
        <v>9</v>
      </c>
      <c r="C178" s="82" t="s">
        <v>10</v>
      </c>
      <c r="D178" s="75" t="s">
        <v>11</v>
      </c>
      <c r="E178" s="77" t="s">
        <v>12</v>
      </c>
      <c r="F178" s="78"/>
      <c r="G178" s="79"/>
      <c r="H178" s="75" t="s">
        <v>13</v>
      </c>
      <c r="I178" s="75" t="s">
        <v>8</v>
      </c>
      <c r="J178" s="75" t="s">
        <v>9</v>
      </c>
      <c r="K178" s="82" t="s">
        <v>10</v>
      </c>
      <c r="L178" s="75" t="s">
        <v>11</v>
      </c>
      <c r="M178" s="77" t="s">
        <v>12</v>
      </c>
      <c r="N178" s="78"/>
      <c r="O178" s="79"/>
      <c r="P178" s="75" t="s">
        <v>13</v>
      </c>
    </row>
    <row r="179" spans="1:16" ht="14.4" customHeight="1">
      <c r="A179" s="76"/>
      <c r="B179" s="76"/>
      <c r="C179" s="83"/>
      <c r="D179" s="76"/>
      <c r="E179" s="4" t="s">
        <v>14</v>
      </c>
      <c r="F179" s="4" t="s">
        <v>15</v>
      </c>
      <c r="G179" s="4" t="s">
        <v>16</v>
      </c>
      <c r="H179" s="76"/>
      <c r="I179" s="76"/>
      <c r="J179" s="76"/>
      <c r="K179" s="83"/>
      <c r="L179" s="76"/>
      <c r="M179" s="4" t="s">
        <v>14</v>
      </c>
      <c r="N179" s="4" t="s">
        <v>15</v>
      </c>
      <c r="O179" s="4" t="s">
        <v>16</v>
      </c>
      <c r="P179" s="76"/>
    </row>
    <row r="180" spans="1:16">
      <c r="A180" s="10" t="s">
        <v>17</v>
      </c>
      <c r="B180" s="11"/>
      <c r="C180" s="11"/>
      <c r="D180" s="33"/>
      <c r="E180" s="33"/>
      <c r="F180" s="33"/>
      <c r="G180" s="33"/>
      <c r="H180" s="33"/>
      <c r="I180" s="10" t="s">
        <v>17</v>
      </c>
      <c r="J180" s="11"/>
      <c r="K180" s="11"/>
      <c r="L180" s="11"/>
      <c r="M180" s="11"/>
      <c r="N180" s="11"/>
      <c r="O180" s="11"/>
      <c r="P180" s="11"/>
    </row>
    <row r="181" spans="1:16" ht="20.399999999999999" customHeight="1">
      <c r="A181" s="9">
        <v>2008</v>
      </c>
      <c r="B181" s="9">
        <v>189</v>
      </c>
      <c r="C181" s="5" t="s">
        <v>100</v>
      </c>
      <c r="D181" s="6">
        <v>200</v>
      </c>
      <c r="E181" s="7">
        <v>14.2</v>
      </c>
      <c r="F181" s="7">
        <v>7.9</v>
      </c>
      <c r="G181" s="7">
        <v>41.8</v>
      </c>
      <c r="H181" s="7">
        <f t="shared" ref="H181:H184" si="46">E181*4.1+F181*9.3+G181*4.1</f>
        <v>303.06999999999994</v>
      </c>
      <c r="I181" s="9">
        <v>2008</v>
      </c>
      <c r="J181" s="9">
        <v>189</v>
      </c>
      <c r="K181" s="5" t="s">
        <v>100</v>
      </c>
      <c r="L181" s="6" t="s">
        <v>141</v>
      </c>
      <c r="M181" s="7">
        <v>14.2</v>
      </c>
      <c r="N181" s="7">
        <v>9.6</v>
      </c>
      <c r="O181" s="7">
        <v>41.8</v>
      </c>
      <c r="P181" s="7">
        <f t="shared" ref="P181:P184" si="47">M181*4.1+N181*9.3+O181*4.1</f>
        <v>318.88</v>
      </c>
    </row>
    <row r="182" spans="1:16">
      <c r="A182" s="9">
        <v>2008</v>
      </c>
      <c r="B182" s="9">
        <v>430</v>
      </c>
      <c r="C182" s="5" t="s">
        <v>47</v>
      </c>
      <c r="D182" s="6">
        <v>200</v>
      </c>
      <c r="E182" s="7">
        <v>0</v>
      </c>
      <c r="F182" s="7">
        <v>0</v>
      </c>
      <c r="G182" s="7">
        <v>9.6999999999999993</v>
      </c>
      <c r="H182" s="7">
        <f t="shared" si="46"/>
        <v>39.769999999999996</v>
      </c>
      <c r="I182" s="9">
        <v>2008</v>
      </c>
      <c r="J182" s="9">
        <v>430</v>
      </c>
      <c r="K182" s="5" t="s">
        <v>47</v>
      </c>
      <c r="L182" s="6">
        <v>200</v>
      </c>
      <c r="M182" s="7">
        <v>0</v>
      </c>
      <c r="N182" s="7">
        <v>0</v>
      </c>
      <c r="O182" s="7">
        <v>9.6999999999999993</v>
      </c>
      <c r="P182" s="7">
        <f t="shared" si="47"/>
        <v>39.769999999999996</v>
      </c>
    </row>
    <row r="183" spans="1:16">
      <c r="A183" s="9">
        <v>2011</v>
      </c>
      <c r="B183" s="9">
        <v>1</v>
      </c>
      <c r="C183" s="5" t="s">
        <v>101</v>
      </c>
      <c r="D183" s="6">
        <v>40</v>
      </c>
      <c r="E183" s="7">
        <v>3.8</v>
      </c>
      <c r="F183" s="7">
        <v>10.6</v>
      </c>
      <c r="G183" s="7">
        <v>18.399999999999999</v>
      </c>
      <c r="H183" s="7">
        <f t="shared" si="46"/>
        <v>189.59999999999997</v>
      </c>
      <c r="I183" s="9">
        <v>2011</v>
      </c>
      <c r="J183" s="9">
        <v>1</v>
      </c>
      <c r="K183" s="5" t="s">
        <v>101</v>
      </c>
      <c r="L183" s="6">
        <v>40</v>
      </c>
      <c r="M183" s="7">
        <v>3.8</v>
      </c>
      <c r="N183" s="7">
        <v>10.6</v>
      </c>
      <c r="O183" s="7">
        <v>18.399999999999999</v>
      </c>
      <c r="P183" s="7">
        <f t="shared" si="47"/>
        <v>189.59999999999997</v>
      </c>
    </row>
    <row r="184" spans="1:16" ht="13.5" customHeight="1">
      <c r="A184" s="9">
        <v>2008</v>
      </c>
      <c r="B184" s="9">
        <v>338</v>
      </c>
      <c r="C184" s="5" t="s">
        <v>99</v>
      </c>
      <c r="D184" s="19">
        <v>150</v>
      </c>
      <c r="E184" s="7">
        <v>0.6</v>
      </c>
      <c r="F184" s="7">
        <v>0.6</v>
      </c>
      <c r="G184" s="7">
        <v>14.7</v>
      </c>
      <c r="H184" s="7">
        <f t="shared" si="46"/>
        <v>68.309999999999988</v>
      </c>
      <c r="I184" s="9">
        <v>2008</v>
      </c>
      <c r="J184" s="9">
        <v>338</v>
      </c>
      <c r="K184" s="5" t="s">
        <v>99</v>
      </c>
      <c r="L184" s="19">
        <v>110</v>
      </c>
      <c r="M184" s="7">
        <v>0.44</v>
      </c>
      <c r="N184" s="7">
        <v>0.44</v>
      </c>
      <c r="O184" s="7">
        <v>10.78</v>
      </c>
      <c r="P184" s="7">
        <f t="shared" si="47"/>
        <v>50.093999999999994</v>
      </c>
    </row>
    <row r="185" spans="1:16" ht="11.25" customHeight="1">
      <c r="A185" s="68" t="s">
        <v>23</v>
      </c>
      <c r="B185" s="69"/>
      <c r="C185" s="69"/>
      <c r="D185" s="20">
        <f t="shared" ref="D185:H185" si="48">SUM(D181:D184)</f>
        <v>590</v>
      </c>
      <c r="E185" s="8">
        <f t="shared" si="48"/>
        <v>18.600000000000001</v>
      </c>
      <c r="F185" s="8">
        <f t="shared" si="48"/>
        <v>19.100000000000001</v>
      </c>
      <c r="G185" s="8">
        <f t="shared" si="48"/>
        <v>84.600000000000009</v>
      </c>
      <c r="H185" s="8">
        <f t="shared" si="48"/>
        <v>600.74999999999977</v>
      </c>
      <c r="I185" s="68" t="s">
        <v>23</v>
      </c>
      <c r="J185" s="69"/>
      <c r="K185" s="69"/>
      <c r="L185" s="20">
        <v>555</v>
      </c>
      <c r="M185" s="8">
        <f t="shared" ref="M185:P185" si="49">SUM(M181:M184)</f>
        <v>18.440000000000001</v>
      </c>
      <c r="N185" s="8">
        <f t="shared" si="49"/>
        <v>20.64</v>
      </c>
      <c r="O185" s="8">
        <f t="shared" si="49"/>
        <v>80.680000000000007</v>
      </c>
      <c r="P185" s="8">
        <f t="shared" si="49"/>
        <v>598.34400000000005</v>
      </c>
    </row>
    <row r="186" spans="1:16" ht="12" customHeight="1">
      <c r="A186" s="10" t="s">
        <v>24</v>
      </c>
      <c r="B186" s="11"/>
      <c r="C186" s="11"/>
      <c r="D186" s="32"/>
      <c r="E186" s="33"/>
      <c r="F186" s="33"/>
      <c r="G186" s="33"/>
      <c r="H186" s="33"/>
      <c r="I186" s="10" t="s">
        <v>24</v>
      </c>
      <c r="J186" s="11"/>
      <c r="K186" s="11"/>
      <c r="L186" s="32"/>
      <c r="M186" s="33"/>
      <c r="N186" s="33"/>
      <c r="O186" s="33"/>
      <c r="P186" s="33"/>
    </row>
    <row r="187" spans="1:16" ht="10.5" customHeight="1">
      <c r="A187" s="9">
        <v>2008</v>
      </c>
      <c r="B187" s="9">
        <v>22</v>
      </c>
      <c r="C187" s="5" t="s">
        <v>75</v>
      </c>
      <c r="D187" s="6">
        <v>100</v>
      </c>
      <c r="E187" s="7">
        <v>1</v>
      </c>
      <c r="F187" s="7">
        <v>3.6</v>
      </c>
      <c r="G187" s="7">
        <v>3.3</v>
      </c>
      <c r="H187" s="7">
        <f t="shared" ref="H187:H193" si="50">E187*4.1+F187*9.3+G187*4.1</f>
        <v>51.11</v>
      </c>
      <c r="I187" s="9">
        <v>2008</v>
      </c>
      <c r="J187" s="9">
        <v>22</v>
      </c>
      <c r="K187" s="5" t="s">
        <v>75</v>
      </c>
      <c r="L187" s="6">
        <v>100</v>
      </c>
      <c r="M187" s="7">
        <v>1</v>
      </c>
      <c r="N187" s="7">
        <v>3.6</v>
      </c>
      <c r="O187" s="7">
        <v>3.3</v>
      </c>
      <c r="P187" s="7">
        <f t="shared" ref="P187:P189" si="51">M187*4.1+N187*9.3+O187*4.1</f>
        <v>51.11</v>
      </c>
    </row>
    <row r="188" spans="1:16" ht="13.5" customHeight="1">
      <c r="A188" s="9">
        <v>2011</v>
      </c>
      <c r="B188" s="9">
        <v>102</v>
      </c>
      <c r="C188" s="5" t="s">
        <v>102</v>
      </c>
      <c r="D188" s="6" t="s">
        <v>106</v>
      </c>
      <c r="E188" s="7">
        <v>6</v>
      </c>
      <c r="F188" s="7">
        <v>5.6</v>
      </c>
      <c r="G188" s="7">
        <v>18.899999999999999</v>
      </c>
      <c r="H188" s="7">
        <f t="shared" si="50"/>
        <v>154.16999999999996</v>
      </c>
      <c r="I188" s="9">
        <v>2011</v>
      </c>
      <c r="J188" s="9">
        <v>102</v>
      </c>
      <c r="K188" s="5" t="s">
        <v>102</v>
      </c>
      <c r="L188" s="6" t="s">
        <v>87</v>
      </c>
      <c r="M188" s="7">
        <v>6</v>
      </c>
      <c r="N188" s="7">
        <v>5.6</v>
      </c>
      <c r="O188" s="7">
        <v>18.899999999999999</v>
      </c>
      <c r="P188" s="7">
        <f t="shared" si="51"/>
        <v>154.16999999999996</v>
      </c>
    </row>
    <row r="189" spans="1:16">
      <c r="A189" s="9">
        <v>2011</v>
      </c>
      <c r="B189" s="9">
        <v>290</v>
      </c>
      <c r="C189" s="5" t="s">
        <v>103</v>
      </c>
      <c r="D189" s="6">
        <v>100</v>
      </c>
      <c r="E189" s="7">
        <v>10.9</v>
      </c>
      <c r="F189" s="7">
        <v>13.2</v>
      </c>
      <c r="G189" s="7">
        <v>3.6</v>
      </c>
      <c r="H189" s="7">
        <f t="shared" si="50"/>
        <v>182.20999999999998</v>
      </c>
      <c r="I189" s="9">
        <v>2011</v>
      </c>
      <c r="J189" s="9">
        <v>290</v>
      </c>
      <c r="K189" s="5" t="s">
        <v>103</v>
      </c>
      <c r="L189" s="6" t="s">
        <v>142</v>
      </c>
      <c r="M189" s="7">
        <v>10.9</v>
      </c>
      <c r="N189" s="7">
        <v>23.6</v>
      </c>
      <c r="O189" s="7">
        <v>3.6</v>
      </c>
      <c r="P189" s="7">
        <f t="shared" si="51"/>
        <v>278.93</v>
      </c>
    </row>
    <row r="190" spans="1:16">
      <c r="A190" s="9">
        <v>2011</v>
      </c>
      <c r="B190" s="9">
        <v>325</v>
      </c>
      <c r="C190" s="5" t="s">
        <v>104</v>
      </c>
      <c r="D190" s="6">
        <v>150</v>
      </c>
      <c r="E190" s="7">
        <v>1.5</v>
      </c>
      <c r="F190" s="7">
        <v>1.3</v>
      </c>
      <c r="G190" s="7">
        <v>29.7</v>
      </c>
      <c r="H190" s="7">
        <f t="shared" si="50"/>
        <v>140.01</v>
      </c>
      <c r="I190" s="9">
        <v>2011</v>
      </c>
      <c r="J190" s="9">
        <v>325</v>
      </c>
      <c r="K190" s="5" t="s">
        <v>104</v>
      </c>
      <c r="L190" s="6">
        <v>180</v>
      </c>
      <c r="M190" s="7">
        <v>2.2999999999999998</v>
      </c>
      <c r="N190" s="7">
        <v>3.6</v>
      </c>
      <c r="O190" s="7">
        <v>38.9</v>
      </c>
      <c r="P190" s="7">
        <f>M190*4.1+N190*9.3+O190*4.1</f>
        <v>202.39999999999998</v>
      </c>
    </row>
    <row r="191" spans="1:16" ht="10.5" customHeight="1">
      <c r="A191" s="9">
        <v>2011</v>
      </c>
      <c r="B191" s="9">
        <v>349</v>
      </c>
      <c r="C191" s="5" t="s">
        <v>54</v>
      </c>
      <c r="D191" s="6">
        <v>200</v>
      </c>
      <c r="E191" s="7">
        <v>0</v>
      </c>
      <c r="F191" s="7">
        <v>0</v>
      </c>
      <c r="G191" s="7">
        <v>9.6999999999999993</v>
      </c>
      <c r="H191" s="7">
        <f t="shared" si="50"/>
        <v>39.769999999999996</v>
      </c>
      <c r="I191" s="9">
        <v>2011</v>
      </c>
      <c r="J191" s="9">
        <v>349</v>
      </c>
      <c r="K191" s="5" t="s">
        <v>54</v>
      </c>
      <c r="L191" s="6">
        <v>200</v>
      </c>
      <c r="M191" s="7">
        <v>0</v>
      </c>
      <c r="N191" s="7">
        <v>0</v>
      </c>
      <c r="O191" s="7">
        <v>9.6999999999999993</v>
      </c>
      <c r="P191" s="7">
        <f t="shared" ref="P191:P193" si="52">M191*4.1+N191*9.3+O191*4.1</f>
        <v>39.769999999999996</v>
      </c>
    </row>
    <row r="192" spans="1:16">
      <c r="A192" s="9">
        <v>2008</v>
      </c>
      <c r="B192" s="9" t="s">
        <v>32</v>
      </c>
      <c r="C192" s="5" t="s">
        <v>33</v>
      </c>
      <c r="D192" s="6">
        <v>40</v>
      </c>
      <c r="E192" s="7">
        <v>2.6</v>
      </c>
      <c r="F192" s="7">
        <v>0.4</v>
      </c>
      <c r="G192" s="7">
        <v>17</v>
      </c>
      <c r="H192" s="7">
        <f t="shared" si="50"/>
        <v>84.079999999999984</v>
      </c>
      <c r="I192" s="9">
        <v>2008</v>
      </c>
      <c r="J192" s="9" t="s">
        <v>32</v>
      </c>
      <c r="K192" s="5" t="s">
        <v>33</v>
      </c>
      <c r="L192" s="6">
        <v>40</v>
      </c>
      <c r="M192" s="7">
        <v>2.6</v>
      </c>
      <c r="N192" s="7">
        <v>0.4</v>
      </c>
      <c r="O192" s="7">
        <v>17</v>
      </c>
      <c r="P192" s="7">
        <f t="shared" si="52"/>
        <v>84.079999999999984</v>
      </c>
    </row>
    <row r="193" spans="1:16" ht="12.75" customHeight="1">
      <c r="A193" s="9">
        <v>2008</v>
      </c>
      <c r="B193" s="9" t="s">
        <v>32</v>
      </c>
      <c r="C193" s="5" t="s">
        <v>34</v>
      </c>
      <c r="D193" s="19">
        <v>50</v>
      </c>
      <c r="E193" s="7">
        <v>6.3</v>
      </c>
      <c r="F193" s="7">
        <v>4</v>
      </c>
      <c r="G193" s="7">
        <v>30.6</v>
      </c>
      <c r="H193" s="7">
        <f t="shared" si="50"/>
        <v>188.49</v>
      </c>
      <c r="I193" s="9">
        <v>2008</v>
      </c>
      <c r="J193" s="9" t="s">
        <v>32</v>
      </c>
      <c r="K193" s="5" t="s">
        <v>34</v>
      </c>
      <c r="L193" s="19">
        <v>50</v>
      </c>
      <c r="M193" s="7">
        <v>6.3</v>
      </c>
      <c r="N193" s="7">
        <v>4</v>
      </c>
      <c r="O193" s="7">
        <v>30.6</v>
      </c>
      <c r="P193" s="7">
        <f t="shared" si="52"/>
        <v>188.49</v>
      </c>
    </row>
    <row r="194" spans="1:16" ht="9.75" customHeight="1">
      <c r="A194" s="68" t="s">
        <v>23</v>
      </c>
      <c r="B194" s="69"/>
      <c r="C194" s="69"/>
      <c r="D194" s="20">
        <v>910</v>
      </c>
      <c r="E194" s="8">
        <f>SUM(E187:E193)</f>
        <v>28.3</v>
      </c>
      <c r="F194" s="8">
        <f>SUM(F187:F193)</f>
        <v>28.099999999999998</v>
      </c>
      <c r="G194" s="8">
        <f>SUM(G187:G193)</f>
        <v>112.80000000000001</v>
      </c>
      <c r="H194" s="8">
        <f>SUM(H187:H193)</f>
        <v>839.83999999999992</v>
      </c>
      <c r="I194" s="68" t="s">
        <v>23</v>
      </c>
      <c r="J194" s="69"/>
      <c r="K194" s="69"/>
      <c r="L194" s="20">
        <v>935</v>
      </c>
      <c r="M194" s="8">
        <f>SUM(M187:M193)</f>
        <v>29.1</v>
      </c>
      <c r="N194" s="8">
        <f>SUM(N187:N193)</f>
        <v>40.799999999999997</v>
      </c>
      <c r="O194" s="8">
        <f>SUM(O187:O193)</f>
        <v>122</v>
      </c>
      <c r="P194" s="8">
        <f>SUM(P187:P193)</f>
        <v>998.94999999999982</v>
      </c>
    </row>
    <row r="195" spans="1:16" ht="11.25" customHeight="1">
      <c r="A195" s="80" t="s">
        <v>35</v>
      </c>
      <c r="B195" s="81"/>
      <c r="C195" s="11"/>
      <c r="D195" s="32"/>
      <c r="E195" s="33"/>
      <c r="F195" s="33"/>
      <c r="G195" s="33"/>
      <c r="H195" s="33"/>
      <c r="I195" s="80" t="s">
        <v>35</v>
      </c>
      <c r="J195" s="81"/>
      <c r="K195" s="11"/>
      <c r="L195" s="32"/>
      <c r="M195" s="33"/>
      <c r="N195" s="33"/>
      <c r="O195" s="33"/>
      <c r="P195" s="33"/>
    </row>
    <row r="196" spans="1:16" ht="9.6" customHeight="1">
      <c r="A196" s="9">
        <v>2008</v>
      </c>
      <c r="B196" s="9">
        <v>453</v>
      </c>
      <c r="C196" s="5" t="s">
        <v>105</v>
      </c>
      <c r="D196" s="6">
        <v>75</v>
      </c>
      <c r="E196" s="7">
        <v>8.3000000000000007</v>
      </c>
      <c r="F196" s="7">
        <v>9.1999999999999993</v>
      </c>
      <c r="G196" s="7">
        <v>32.200000000000003</v>
      </c>
      <c r="H196" s="7">
        <f t="shared" ref="H196:H198" si="53">E196*4.1+F196*9.3+G196*4.1</f>
        <v>251.61</v>
      </c>
      <c r="I196" s="9">
        <v>2008</v>
      </c>
      <c r="J196" s="9">
        <v>453</v>
      </c>
      <c r="K196" s="5" t="s">
        <v>105</v>
      </c>
      <c r="L196" s="6">
        <v>75</v>
      </c>
      <c r="M196" s="7">
        <v>8.3000000000000007</v>
      </c>
      <c r="N196" s="7">
        <v>9.1999999999999993</v>
      </c>
      <c r="O196" s="7">
        <v>32.200000000000003</v>
      </c>
      <c r="P196" s="7">
        <f t="shared" ref="P196:P198" si="54">M196*4.1+N196*9.3+O196*4.1</f>
        <v>251.61</v>
      </c>
    </row>
    <row r="197" spans="1:16" ht="16.8">
      <c r="A197" s="9">
        <v>2011</v>
      </c>
      <c r="B197" s="9">
        <v>389</v>
      </c>
      <c r="C197" s="5" t="s">
        <v>79</v>
      </c>
      <c r="D197" s="6">
        <v>200</v>
      </c>
      <c r="E197" s="7">
        <v>1</v>
      </c>
      <c r="F197" s="7">
        <v>0.2</v>
      </c>
      <c r="G197" s="7">
        <v>19.600000000000001</v>
      </c>
      <c r="H197" s="7">
        <f t="shared" si="53"/>
        <v>86.32</v>
      </c>
      <c r="I197" s="9">
        <v>2011</v>
      </c>
      <c r="J197" s="9">
        <v>389</v>
      </c>
      <c r="K197" s="5" t="s">
        <v>79</v>
      </c>
      <c r="L197" s="6">
        <v>200</v>
      </c>
      <c r="M197" s="7">
        <v>1</v>
      </c>
      <c r="N197" s="7">
        <v>0.2</v>
      </c>
      <c r="O197" s="7">
        <v>19.600000000000001</v>
      </c>
      <c r="P197" s="7">
        <f t="shared" si="54"/>
        <v>86.32</v>
      </c>
    </row>
    <row r="198" spans="1:16">
      <c r="A198" s="9">
        <v>2008</v>
      </c>
      <c r="B198" s="9" t="s">
        <v>32</v>
      </c>
      <c r="C198" s="5" t="s">
        <v>38</v>
      </c>
      <c r="D198" s="19">
        <v>125</v>
      </c>
      <c r="E198" s="7">
        <v>2.5</v>
      </c>
      <c r="F198" s="7">
        <v>1.9</v>
      </c>
      <c r="G198" s="7">
        <v>3.8</v>
      </c>
      <c r="H198" s="7">
        <f t="shared" si="53"/>
        <v>43.5</v>
      </c>
      <c r="I198" s="9">
        <v>2008</v>
      </c>
      <c r="J198" s="9" t="s">
        <v>32</v>
      </c>
      <c r="K198" s="5" t="s">
        <v>38</v>
      </c>
      <c r="L198" s="19">
        <v>125</v>
      </c>
      <c r="M198" s="7">
        <v>2.5</v>
      </c>
      <c r="N198" s="7">
        <v>1.9</v>
      </c>
      <c r="O198" s="7">
        <v>3.8</v>
      </c>
      <c r="P198" s="7">
        <f t="shared" si="54"/>
        <v>43.5</v>
      </c>
    </row>
    <row r="199" spans="1:16" ht="12" customHeight="1">
      <c r="A199" s="68" t="s">
        <v>23</v>
      </c>
      <c r="B199" s="69"/>
      <c r="C199" s="69"/>
      <c r="D199" s="20">
        <f t="shared" ref="D199:H199" si="55">SUM(D196:D198)</f>
        <v>400</v>
      </c>
      <c r="E199" s="8">
        <f t="shared" si="55"/>
        <v>11.8</v>
      </c>
      <c r="F199" s="8">
        <f t="shared" si="55"/>
        <v>11.299999999999999</v>
      </c>
      <c r="G199" s="8">
        <f t="shared" si="55"/>
        <v>55.6</v>
      </c>
      <c r="H199" s="29">
        <f t="shared" si="55"/>
        <v>381.43</v>
      </c>
      <c r="I199" s="68" t="s">
        <v>23</v>
      </c>
      <c r="J199" s="69"/>
      <c r="K199" s="69"/>
      <c r="L199" s="20">
        <f t="shared" ref="L199:P199" si="56">SUM(L196:L198)</f>
        <v>400</v>
      </c>
      <c r="M199" s="8">
        <f t="shared" si="56"/>
        <v>11.8</v>
      </c>
      <c r="N199" s="8">
        <f t="shared" si="56"/>
        <v>11.299999999999999</v>
      </c>
      <c r="O199" s="8">
        <f t="shared" si="56"/>
        <v>55.6</v>
      </c>
      <c r="P199" s="29">
        <f t="shared" si="56"/>
        <v>381.43</v>
      </c>
    </row>
    <row r="200" spans="1:16" ht="13.95" customHeight="1">
      <c r="A200" s="68" t="s">
        <v>39</v>
      </c>
      <c r="B200" s="69"/>
      <c r="C200" s="69"/>
      <c r="D200" s="70"/>
      <c r="E200" s="12">
        <f>E185+E194+E199</f>
        <v>58.7</v>
      </c>
      <c r="F200" s="12">
        <f>F185+F194+F199</f>
        <v>58.5</v>
      </c>
      <c r="G200" s="26">
        <f>G185+G194+G199</f>
        <v>253.00000000000003</v>
      </c>
      <c r="H200" s="27">
        <f>H185+H194+H199</f>
        <v>1822.0199999999998</v>
      </c>
      <c r="I200" s="68" t="s">
        <v>39</v>
      </c>
      <c r="J200" s="69"/>
      <c r="K200" s="69"/>
      <c r="L200" s="70"/>
      <c r="M200" s="12">
        <f>M185+M194+M199</f>
        <v>59.34</v>
      </c>
      <c r="N200" s="12">
        <f>N185+N194+N199</f>
        <v>72.739999999999995</v>
      </c>
      <c r="O200" s="26">
        <f>O185+O194+O199</f>
        <v>258.28000000000003</v>
      </c>
      <c r="P200" s="27">
        <f>P185+P194+P199</f>
        <v>1978.7239999999999</v>
      </c>
    </row>
    <row r="201" spans="1:16" ht="11.25" customHeight="1">
      <c r="A201" s="68" t="s">
        <v>93</v>
      </c>
      <c r="B201" s="69"/>
      <c r="C201" s="69"/>
      <c r="D201" s="69"/>
      <c r="E201" s="30">
        <v>1</v>
      </c>
      <c r="F201" s="31">
        <v>1</v>
      </c>
      <c r="G201" s="31">
        <v>4</v>
      </c>
      <c r="H201" s="41" t="s">
        <v>32</v>
      </c>
      <c r="I201" s="68" t="s">
        <v>93</v>
      </c>
      <c r="J201" s="69"/>
      <c r="K201" s="69"/>
      <c r="L201" s="69"/>
      <c r="M201" s="30">
        <v>1</v>
      </c>
      <c r="N201" s="31">
        <v>1</v>
      </c>
      <c r="O201" s="31">
        <v>4</v>
      </c>
      <c r="P201" s="41" t="s">
        <v>32</v>
      </c>
    </row>
    <row r="202" spans="1:16" ht="11.25" customHeight="1"/>
    <row r="203" spans="1:16" ht="12" customHeight="1">
      <c r="A203" s="74" t="s">
        <v>109</v>
      </c>
      <c r="B203" s="74"/>
      <c r="C203" s="74"/>
      <c r="D203" s="74" t="s">
        <v>68</v>
      </c>
      <c r="E203" s="74"/>
      <c r="F203" s="1"/>
      <c r="G203" s="1"/>
      <c r="H203" s="1"/>
      <c r="I203" s="74" t="s">
        <v>109</v>
      </c>
      <c r="J203" s="74"/>
      <c r="K203" s="74"/>
      <c r="L203" s="74" t="s">
        <v>68</v>
      </c>
      <c r="M203" s="74"/>
    </row>
    <row r="204" spans="1:16" ht="14.4" customHeight="1">
      <c r="A204" s="74" t="s">
        <v>6</v>
      </c>
      <c r="B204" s="74"/>
      <c r="C204" s="74"/>
      <c r="D204" s="74" t="s">
        <v>110</v>
      </c>
      <c r="E204" s="74"/>
      <c r="F204" s="1"/>
      <c r="G204" s="1"/>
      <c r="H204" s="1"/>
      <c r="I204" s="74" t="s">
        <v>6</v>
      </c>
      <c r="J204" s="74"/>
      <c r="K204" s="74"/>
      <c r="L204" s="74" t="s">
        <v>110</v>
      </c>
      <c r="M204" s="74"/>
    </row>
    <row r="205" spans="1:16">
      <c r="A205" s="96" t="s">
        <v>7</v>
      </c>
      <c r="B205" s="96"/>
      <c r="C205" s="96"/>
      <c r="D205" s="96" t="s">
        <v>42</v>
      </c>
      <c r="E205" s="96"/>
      <c r="F205" s="1"/>
      <c r="G205" s="1"/>
      <c r="H205" s="1"/>
      <c r="I205" s="67" t="s">
        <v>7</v>
      </c>
      <c r="J205" s="67"/>
      <c r="K205" s="67"/>
      <c r="L205" s="67" t="s">
        <v>43</v>
      </c>
      <c r="M205" s="67"/>
    </row>
    <row r="206" spans="1:16" ht="9" customHeight="1">
      <c r="A206" s="75" t="s">
        <v>8</v>
      </c>
      <c r="B206" s="75" t="s">
        <v>9</v>
      </c>
      <c r="C206" s="82" t="s">
        <v>10</v>
      </c>
      <c r="D206" s="75" t="s">
        <v>11</v>
      </c>
      <c r="E206" s="77" t="s">
        <v>12</v>
      </c>
      <c r="F206" s="78"/>
      <c r="G206" s="79"/>
      <c r="H206" s="75" t="s">
        <v>13</v>
      </c>
      <c r="I206" s="75" t="s">
        <v>8</v>
      </c>
      <c r="J206" s="75" t="s">
        <v>9</v>
      </c>
      <c r="K206" s="82" t="s">
        <v>10</v>
      </c>
      <c r="L206" s="75" t="s">
        <v>11</v>
      </c>
      <c r="M206" s="77" t="s">
        <v>12</v>
      </c>
      <c r="N206" s="78"/>
      <c r="O206" s="79"/>
      <c r="P206" s="75" t="s">
        <v>13</v>
      </c>
    </row>
    <row r="207" spans="1:16">
      <c r="A207" s="76"/>
      <c r="B207" s="76"/>
      <c r="C207" s="83"/>
      <c r="D207" s="76"/>
      <c r="E207" s="4" t="s">
        <v>14</v>
      </c>
      <c r="F207" s="4" t="s">
        <v>15</v>
      </c>
      <c r="G207" s="4" t="s">
        <v>16</v>
      </c>
      <c r="H207" s="76"/>
      <c r="I207" s="76"/>
      <c r="J207" s="76"/>
      <c r="K207" s="83"/>
      <c r="L207" s="76"/>
      <c r="M207" s="4" t="s">
        <v>14</v>
      </c>
      <c r="N207" s="4" t="s">
        <v>15</v>
      </c>
      <c r="O207" s="4" t="s">
        <v>16</v>
      </c>
      <c r="P207" s="76"/>
    </row>
    <row r="208" spans="1:16" ht="11.25" customHeight="1">
      <c r="A208" s="10" t="s">
        <v>17</v>
      </c>
      <c r="B208" s="11"/>
      <c r="C208" s="11"/>
      <c r="D208" s="33"/>
      <c r="E208" s="33"/>
      <c r="F208" s="33"/>
      <c r="G208" s="33"/>
      <c r="H208" s="33"/>
      <c r="I208" s="10" t="s">
        <v>17</v>
      </c>
      <c r="J208" s="11"/>
      <c r="K208" s="11"/>
      <c r="L208" s="11"/>
      <c r="M208" s="11"/>
      <c r="N208" s="11"/>
      <c r="O208" s="11"/>
      <c r="P208" s="11"/>
    </row>
    <row r="209" spans="1:16" ht="16.2" customHeight="1">
      <c r="A209" s="9">
        <v>2008</v>
      </c>
      <c r="B209" s="9">
        <v>219</v>
      </c>
      <c r="C209" s="5" t="s">
        <v>111</v>
      </c>
      <c r="D209" s="6" t="s">
        <v>58</v>
      </c>
      <c r="E209" s="7">
        <v>8.6</v>
      </c>
      <c r="F209" s="7">
        <v>11.2</v>
      </c>
      <c r="G209" s="7">
        <v>2.2999999999999998</v>
      </c>
      <c r="H209" s="7">
        <f t="shared" ref="H209:H212" si="57">E209*4.1+F209*9.3+G209*4.1</f>
        <v>148.85</v>
      </c>
      <c r="I209" s="9">
        <v>2008</v>
      </c>
      <c r="J209" s="9">
        <v>219</v>
      </c>
      <c r="K209" s="5" t="s">
        <v>111</v>
      </c>
      <c r="L209" s="6" t="s">
        <v>67</v>
      </c>
      <c r="M209" s="7">
        <v>8.9</v>
      </c>
      <c r="N209" s="7">
        <v>11.7</v>
      </c>
      <c r="O209" s="7">
        <v>2.7</v>
      </c>
      <c r="P209" s="7">
        <f t="shared" ref="P209:P212" si="58">M209*4.1+N209*9.3+O209*4.1</f>
        <v>156.37</v>
      </c>
    </row>
    <row r="210" spans="1:16" ht="12" customHeight="1">
      <c r="A210" s="9">
        <v>2008</v>
      </c>
      <c r="B210" s="9">
        <v>430</v>
      </c>
      <c r="C210" s="5" t="s">
        <v>47</v>
      </c>
      <c r="D210" s="6">
        <v>200</v>
      </c>
      <c r="E210" s="7">
        <v>0</v>
      </c>
      <c r="F210" s="7">
        <v>0</v>
      </c>
      <c r="G210" s="7">
        <v>9.6999999999999993</v>
      </c>
      <c r="H210" s="7">
        <f t="shared" si="57"/>
        <v>39.769999999999996</v>
      </c>
      <c r="I210" s="9">
        <v>2008</v>
      </c>
      <c r="J210" s="9">
        <v>430</v>
      </c>
      <c r="K210" s="5" t="s">
        <v>47</v>
      </c>
      <c r="L210" s="6">
        <v>200</v>
      </c>
      <c r="M210" s="7">
        <v>0</v>
      </c>
      <c r="N210" s="7">
        <v>0</v>
      </c>
      <c r="O210" s="7">
        <v>9.6999999999999993</v>
      </c>
      <c r="P210" s="7">
        <f t="shared" si="58"/>
        <v>39.769999999999996</v>
      </c>
    </row>
    <row r="211" spans="1:16" ht="10.5" customHeight="1">
      <c r="A211" s="9">
        <v>2008</v>
      </c>
      <c r="B211" s="9">
        <v>3</v>
      </c>
      <c r="C211" s="5" t="s">
        <v>20</v>
      </c>
      <c r="D211" s="6" t="s">
        <v>73</v>
      </c>
      <c r="E211" s="7">
        <v>10.7</v>
      </c>
      <c r="F211" s="7">
        <v>9.6999999999999993</v>
      </c>
      <c r="G211" s="7">
        <v>24.5</v>
      </c>
      <c r="H211" s="7">
        <f t="shared" si="57"/>
        <v>234.52999999999997</v>
      </c>
      <c r="I211" s="9">
        <v>2008</v>
      </c>
      <c r="J211" s="9">
        <v>3</v>
      </c>
      <c r="K211" s="5" t="s">
        <v>20</v>
      </c>
      <c r="L211" s="6" t="s">
        <v>73</v>
      </c>
      <c r="M211" s="7">
        <v>10.7</v>
      </c>
      <c r="N211" s="7">
        <v>9.6999999999999993</v>
      </c>
      <c r="O211" s="7">
        <v>24.5</v>
      </c>
      <c r="P211" s="7">
        <f t="shared" si="58"/>
        <v>234.52999999999997</v>
      </c>
    </row>
    <row r="212" spans="1:16" ht="10.5" customHeight="1">
      <c r="A212" s="9">
        <v>2008</v>
      </c>
      <c r="B212" s="9">
        <v>342</v>
      </c>
      <c r="C212" s="5" t="s">
        <v>112</v>
      </c>
      <c r="D212" s="6">
        <v>230</v>
      </c>
      <c r="E212" s="7">
        <v>3.45</v>
      </c>
      <c r="F212" s="7">
        <v>1.1499999999999999</v>
      </c>
      <c r="G212" s="7">
        <v>48.3</v>
      </c>
      <c r="H212" s="7">
        <f t="shared" si="57"/>
        <v>222.86999999999998</v>
      </c>
      <c r="I212" s="9">
        <v>2008</v>
      </c>
      <c r="J212" s="9">
        <v>342</v>
      </c>
      <c r="K212" s="5" t="s">
        <v>112</v>
      </c>
      <c r="L212" s="6">
        <v>200</v>
      </c>
      <c r="M212" s="7">
        <v>3</v>
      </c>
      <c r="N212" s="7">
        <v>1</v>
      </c>
      <c r="O212" s="7">
        <v>32.200000000000003</v>
      </c>
      <c r="P212" s="7">
        <f t="shared" si="58"/>
        <v>153.62</v>
      </c>
    </row>
    <row r="213" spans="1:16">
      <c r="A213" s="68" t="s">
        <v>23</v>
      </c>
      <c r="B213" s="69"/>
      <c r="C213" s="69"/>
      <c r="D213" s="20">
        <v>660</v>
      </c>
      <c r="E213" s="8">
        <f>SUM(E209:E212)</f>
        <v>22.749999999999996</v>
      </c>
      <c r="F213" s="8">
        <f>SUM(F209:F212)</f>
        <v>22.049999999999997</v>
      </c>
      <c r="G213" s="8">
        <f>SUM(G209:G212)</f>
        <v>84.8</v>
      </c>
      <c r="H213" s="8">
        <f>SUM(H209:H212)</f>
        <v>646.02</v>
      </c>
      <c r="I213" s="68" t="s">
        <v>23</v>
      </c>
      <c r="J213" s="69"/>
      <c r="K213" s="69"/>
      <c r="L213" s="20">
        <v>660</v>
      </c>
      <c r="M213" s="8">
        <f>SUM(M209:M212)</f>
        <v>22.6</v>
      </c>
      <c r="N213" s="8">
        <f>SUM(N209:N212)</f>
        <v>22.4</v>
      </c>
      <c r="O213" s="8">
        <f>SUM(O209:O212)</f>
        <v>69.099999999999994</v>
      </c>
      <c r="P213" s="8">
        <f>SUM(P209:P212)</f>
        <v>584.29</v>
      </c>
    </row>
    <row r="214" spans="1:16">
      <c r="A214" s="10" t="s">
        <v>24</v>
      </c>
      <c r="B214" s="11"/>
      <c r="C214" s="11"/>
      <c r="D214" s="32"/>
      <c r="E214" s="33"/>
      <c r="F214" s="33"/>
      <c r="G214" s="33"/>
      <c r="H214" s="33"/>
      <c r="I214" s="10" t="s">
        <v>24</v>
      </c>
      <c r="J214" s="11"/>
      <c r="K214" s="11"/>
      <c r="L214" s="32"/>
      <c r="M214" s="33"/>
      <c r="N214" s="33"/>
      <c r="O214" s="33"/>
      <c r="P214" s="33"/>
    </row>
    <row r="215" spans="1:16" ht="11.25" customHeight="1">
      <c r="A215" s="9">
        <v>2011</v>
      </c>
      <c r="B215" s="9">
        <v>24</v>
      </c>
      <c r="C215" s="5" t="s">
        <v>25</v>
      </c>
      <c r="D215" s="6">
        <v>100</v>
      </c>
      <c r="E215" s="7">
        <v>1</v>
      </c>
      <c r="F215" s="7">
        <v>6.1</v>
      </c>
      <c r="G215" s="7">
        <v>3.7</v>
      </c>
      <c r="H215" s="7">
        <f t="shared" ref="H215:H220" si="59">E215*4.1+F215*9.3+G215*4.1</f>
        <v>76</v>
      </c>
      <c r="I215" s="9">
        <v>2011</v>
      </c>
      <c r="J215" s="9">
        <v>24</v>
      </c>
      <c r="K215" s="5" t="s">
        <v>25</v>
      </c>
      <c r="L215" s="6">
        <v>100</v>
      </c>
      <c r="M215" s="7">
        <v>1</v>
      </c>
      <c r="N215" s="7">
        <v>6.1</v>
      </c>
      <c r="O215" s="7">
        <v>3.7</v>
      </c>
      <c r="P215" s="7">
        <f t="shared" ref="P215:P220" si="60">M215*4.1+N215*9.3+O215*4.1</f>
        <v>76</v>
      </c>
    </row>
    <row r="216" spans="1:16" ht="18.600000000000001" customHeight="1">
      <c r="A216" s="9">
        <v>2011</v>
      </c>
      <c r="B216" s="9">
        <v>102</v>
      </c>
      <c r="C216" s="5" t="s">
        <v>113</v>
      </c>
      <c r="D216" s="6" t="s">
        <v>94</v>
      </c>
      <c r="E216" s="7">
        <v>8.5</v>
      </c>
      <c r="F216" s="7">
        <v>6.4</v>
      </c>
      <c r="G216" s="7">
        <v>41.2</v>
      </c>
      <c r="H216" s="7">
        <f t="shared" si="59"/>
        <v>263.28999999999996</v>
      </c>
      <c r="I216" s="9">
        <v>2011</v>
      </c>
      <c r="J216" s="9">
        <v>102</v>
      </c>
      <c r="K216" s="5" t="s">
        <v>116</v>
      </c>
      <c r="L216" s="6" t="s">
        <v>87</v>
      </c>
      <c r="M216" s="7">
        <v>8.5</v>
      </c>
      <c r="N216" s="7">
        <v>6.4</v>
      </c>
      <c r="O216" s="7">
        <v>41.2</v>
      </c>
      <c r="P216" s="7">
        <f t="shared" si="60"/>
        <v>263.28999999999996</v>
      </c>
    </row>
    <row r="217" spans="1:16" ht="10.5" customHeight="1">
      <c r="A217" s="9">
        <v>2008</v>
      </c>
      <c r="B217" s="9">
        <v>239</v>
      </c>
      <c r="C217" s="5" t="s">
        <v>114</v>
      </c>
      <c r="D217" s="6">
        <v>90</v>
      </c>
      <c r="E217" s="7">
        <v>10.8</v>
      </c>
      <c r="F217" s="7">
        <v>9.1</v>
      </c>
      <c r="G217" s="7">
        <v>25.3</v>
      </c>
      <c r="H217" s="7">
        <f t="shared" si="59"/>
        <v>232.64000000000001</v>
      </c>
      <c r="I217" s="9">
        <v>2008</v>
      </c>
      <c r="J217" s="9">
        <v>239</v>
      </c>
      <c r="K217" s="5" t="s">
        <v>114</v>
      </c>
      <c r="L217" s="6">
        <v>100</v>
      </c>
      <c r="M217" s="7">
        <v>11.2</v>
      </c>
      <c r="N217" s="7">
        <v>10.9</v>
      </c>
      <c r="O217" s="7">
        <v>26.4</v>
      </c>
      <c r="P217" s="7">
        <f t="shared" si="60"/>
        <v>255.52999999999997</v>
      </c>
    </row>
    <row r="218" spans="1:16" ht="11.25" customHeight="1">
      <c r="A218" s="9">
        <v>2008</v>
      </c>
      <c r="B218" s="9">
        <v>335</v>
      </c>
      <c r="C218" s="5" t="s">
        <v>53</v>
      </c>
      <c r="D218" s="6">
        <v>150</v>
      </c>
      <c r="E218" s="7">
        <v>3.1</v>
      </c>
      <c r="F218" s="7">
        <v>5.4</v>
      </c>
      <c r="G218" s="7">
        <v>20.3</v>
      </c>
      <c r="H218" s="7">
        <f t="shared" si="59"/>
        <v>146.16</v>
      </c>
      <c r="I218" s="9">
        <v>2008</v>
      </c>
      <c r="J218" s="9">
        <v>335</v>
      </c>
      <c r="K218" s="5" t="s">
        <v>53</v>
      </c>
      <c r="L218" s="6">
        <v>180</v>
      </c>
      <c r="M218" s="7">
        <v>3.7</v>
      </c>
      <c r="N218" s="7">
        <v>6.5</v>
      </c>
      <c r="O218" s="7">
        <v>24.3</v>
      </c>
      <c r="P218" s="7">
        <f t="shared" si="60"/>
        <v>175.25</v>
      </c>
    </row>
    <row r="219" spans="1:16" ht="12" customHeight="1">
      <c r="A219" s="9">
        <v>2008</v>
      </c>
      <c r="B219" s="9">
        <v>436</v>
      </c>
      <c r="C219" s="5" t="s">
        <v>115</v>
      </c>
      <c r="D219" s="6">
        <v>200</v>
      </c>
      <c r="E219" s="7">
        <v>0.1</v>
      </c>
      <c r="F219" s="7">
        <v>0</v>
      </c>
      <c r="G219" s="7">
        <v>10.1</v>
      </c>
      <c r="H219" s="7">
        <f t="shared" si="59"/>
        <v>41.819999999999993</v>
      </c>
      <c r="I219" s="9">
        <v>2008</v>
      </c>
      <c r="J219" s="9">
        <v>436</v>
      </c>
      <c r="K219" s="5" t="s">
        <v>115</v>
      </c>
      <c r="L219" s="6">
        <v>200</v>
      </c>
      <c r="M219" s="7">
        <v>0.1</v>
      </c>
      <c r="N219" s="7">
        <v>0</v>
      </c>
      <c r="O219" s="7">
        <v>10.1</v>
      </c>
      <c r="P219" s="7">
        <f t="shared" si="60"/>
        <v>41.819999999999993</v>
      </c>
    </row>
    <row r="220" spans="1:16" ht="11.25" customHeight="1">
      <c r="A220" s="9">
        <v>2008</v>
      </c>
      <c r="B220" s="9" t="s">
        <v>32</v>
      </c>
      <c r="C220" s="5" t="s">
        <v>33</v>
      </c>
      <c r="D220" s="19">
        <v>40</v>
      </c>
      <c r="E220" s="7">
        <v>2.6</v>
      </c>
      <c r="F220" s="7">
        <v>0.4</v>
      </c>
      <c r="G220" s="7">
        <v>17</v>
      </c>
      <c r="H220" s="7">
        <f t="shared" si="59"/>
        <v>84.079999999999984</v>
      </c>
      <c r="I220" s="9">
        <v>2008</v>
      </c>
      <c r="J220" s="9" t="s">
        <v>32</v>
      </c>
      <c r="K220" s="5" t="s">
        <v>33</v>
      </c>
      <c r="L220" s="19">
        <v>40</v>
      </c>
      <c r="M220" s="7">
        <v>2.6</v>
      </c>
      <c r="N220" s="7">
        <v>0.4</v>
      </c>
      <c r="O220" s="7">
        <v>17</v>
      </c>
      <c r="P220" s="7">
        <f t="shared" si="60"/>
        <v>84.079999999999984</v>
      </c>
    </row>
    <row r="221" spans="1:16" ht="11.25" customHeight="1">
      <c r="A221" s="68" t="s">
        <v>23</v>
      </c>
      <c r="B221" s="69"/>
      <c r="C221" s="69"/>
      <c r="D221" s="20">
        <v>860</v>
      </c>
      <c r="E221" s="21">
        <f>SUM(E215:E220)</f>
        <v>26.100000000000005</v>
      </c>
      <c r="F221" s="21">
        <f>SUM(F215:F220)</f>
        <v>27.4</v>
      </c>
      <c r="G221" s="21">
        <f>SUM(G215:G220)</f>
        <v>117.6</v>
      </c>
      <c r="H221" s="21">
        <f>SUM(H215:H220)</f>
        <v>843.98999999999978</v>
      </c>
      <c r="I221" s="68" t="s">
        <v>23</v>
      </c>
      <c r="J221" s="69"/>
      <c r="K221" s="69"/>
      <c r="L221" s="20">
        <v>880</v>
      </c>
      <c r="M221" s="21">
        <f t="shared" ref="M221:P221" si="61">SUM(M215:M220)</f>
        <v>27.1</v>
      </c>
      <c r="N221" s="21">
        <f t="shared" si="61"/>
        <v>30.299999999999997</v>
      </c>
      <c r="O221" s="21">
        <f t="shared" si="61"/>
        <v>122.7</v>
      </c>
      <c r="P221" s="21">
        <f t="shared" si="61"/>
        <v>895.9699999999998</v>
      </c>
    </row>
    <row r="222" spans="1:16">
      <c r="A222" s="80" t="s">
        <v>35</v>
      </c>
      <c r="B222" s="81"/>
      <c r="C222" s="11"/>
      <c r="D222" s="32"/>
      <c r="E222" s="33"/>
      <c r="F222" s="33"/>
      <c r="G222" s="33"/>
      <c r="H222" s="33"/>
      <c r="I222" s="80" t="s">
        <v>35</v>
      </c>
      <c r="J222" s="81"/>
      <c r="K222" s="11"/>
      <c r="L222" s="32"/>
      <c r="M222" s="33"/>
      <c r="N222" s="33"/>
      <c r="O222" s="33"/>
      <c r="P222" s="33"/>
    </row>
    <row r="223" spans="1:16">
      <c r="A223" s="9">
        <v>1996</v>
      </c>
      <c r="B223" s="9">
        <v>701</v>
      </c>
      <c r="C223" s="5" t="s">
        <v>65</v>
      </c>
      <c r="D223" s="6">
        <v>100</v>
      </c>
      <c r="E223" s="7">
        <v>10.199999999999999</v>
      </c>
      <c r="F223" s="7">
        <v>11.1</v>
      </c>
      <c r="G223" s="7">
        <v>26.9</v>
      </c>
      <c r="H223" s="7">
        <f t="shared" ref="H223:H225" si="62">E223*4.1+F223*9.3+G223*4.1</f>
        <v>255.33999999999997</v>
      </c>
      <c r="I223" s="9">
        <v>1996</v>
      </c>
      <c r="J223" s="9">
        <v>701</v>
      </c>
      <c r="K223" s="5" t="s">
        <v>65</v>
      </c>
      <c r="L223" s="6">
        <v>100</v>
      </c>
      <c r="M223" s="7">
        <v>10.199999999999999</v>
      </c>
      <c r="N223" s="7">
        <v>11.1</v>
      </c>
      <c r="O223" s="7">
        <v>26.9</v>
      </c>
      <c r="P223" s="7">
        <f t="shared" ref="P223:P225" si="63">M223*4.1+N223*9.3+O223*4.1</f>
        <v>255.33999999999997</v>
      </c>
    </row>
    <row r="224" spans="1:16" ht="12" customHeight="1">
      <c r="A224" s="9">
        <v>2011</v>
      </c>
      <c r="B224" s="9">
        <v>389</v>
      </c>
      <c r="C224" s="5" t="s">
        <v>79</v>
      </c>
      <c r="D224" s="19">
        <v>200</v>
      </c>
      <c r="E224" s="7">
        <v>1</v>
      </c>
      <c r="F224" s="7">
        <v>0.2</v>
      </c>
      <c r="G224" s="7">
        <v>19.600000000000001</v>
      </c>
      <c r="H224" s="7">
        <f t="shared" si="62"/>
        <v>86.32</v>
      </c>
      <c r="I224" s="9">
        <v>2011</v>
      </c>
      <c r="J224" s="9">
        <v>389</v>
      </c>
      <c r="K224" s="5" t="s">
        <v>79</v>
      </c>
      <c r="L224" s="19">
        <v>200</v>
      </c>
      <c r="M224" s="7">
        <v>1</v>
      </c>
      <c r="N224" s="7">
        <v>0.2</v>
      </c>
      <c r="O224" s="7">
        <v>19.600000000000001</v>
      </c>
      <c r="P224" s="7">
        <f t="shared" si="63"/>
        <v>86.32</v>
      </c>
    </row>
    <row r="225" spans="1:16" ht="11.25" customHeight="1">
      <c r="A225" s="9">
        <v>2008</v>
      </c>
      <c r="B225" s="9" t="s">
        <v>32</v>
      </c>
      <c r="C225" s="5" t="s">
        <v>56</v>
      </c>
      <c r="D225" s="19">
        <v>50</v>
      </c>
      <c r="E225" s="7">
        <v>0.8</v>
      </c>
      <c r="F225" s="7">
        <v>1</v>
      </c>
      <c r="G225" s="7">
        <v>23.2</v>
      </c>
      <c r="H225" s="7">
        <f t="shared" si="62"/>
        <v>107.69999999999999</v>
      </c>
      <c r="I225" s="9">
        <v>2008</v>
      </c>
      <c r="J225" s="9" t="s">
        <v>32</v>
      </c>
      <c r="K225" s="5" t="s">
        <v>56</v>
      </c>
      <c r="L225" s="19">
        <v>50</v>
      </c>
      <c r="M225" s="7">
        <v>0.8</v>
      </c>
      <c r="N225" s="7">
        <v>1</v>
      </c>
      <c r="O225" s="7">
        <v>23.2</v>
      </c>
      <c r="P225" s="7">
        <f t="shared" si="63"/>
        <v>107.69999999999999</v>
      </c>
    </row>
    <row r="226" spans="1:16" ht="12" customHeight="1">
      <c r="A226" s="68" t="s">
        <v>23</v>
      </c>
      <c r="B226" s="69"/>
      <c r="C226" s="69"/>
      <c r="D226" s="20">
        <f>SUM(D223:D225)</f>
        <v>350</v>
      </c>
      <c r="E226" s="42">
        <f t="shared" ref="E226:H226" si="64">SUM(E223:E225)</f>
        <v>12</v>
      </c>
      <c r="F226" s="42">
        <f t="shared" si="64"/>
        <v>12.299999999999999</v>
      </c>
      <c r="G226" s="42">
        <f t="shared" si="64"/>
        <v>69.7</v>
      </c>
      <c r="H226" s="42">
        <f t="shared" si="64"/>
        <v>449.35999999999996</v>
      </c>
      <c r="I226" s="68" t="s">
        <v>23</v>
      </c>
      <c r="J226" s="69"/>
      <c r="K226" s="69"/>
      <c r="L226" s="20">
        <f>SUM(L223:L225)</f>
        <v>350</v>
      </c>
      <c r="M226" s="21">
        <f>SUM(M223:M225)</f>
        <v>12</v>
      </c>
      <c r="N226" s="21">
        <f t="shared" ref="N226:P226" si="65">SUM(N223:N225)</f>
        <v>12.299999999999999</v>
      </c>
      <c r="O226" s="21">
        <f t="shared" si="65"/>
        <v>69.7</v>
      </c>
      <c r="P226" s="21">
        <f t="shared" si="65"/>
        <v>449.35999999999996</v>
      </c>
    </row>
    <row r="227" spans="1:16" ht="12.75" customHeight="1">
      <c r="A227" s="68" t="s">
        <v>39</v>
      </c>
      <c r="B227" s="69"/>
      <c r="C227" s="69"/>
      <c r="D227" s="70"/>
      <c r="E227" s="12">
        <f>E213+E221+E226</f>
        <v>60.85</v>
      </c>
      <c r="F227" s="12">
        <f>F213+F221+F226</f>
        <v>61.749999999999993</v>
      </c>
      <c r="G227" s="26">
        <f>G213+G221+G226</f>
        <v>272.09999999999997</v>
      </c>
      <c r="H227" s="27">
        <f>H213+H221+H226</f>
        <v>1939.3699999999997</v>
      </c>
      <c r="I227" s="68" t="s">
        <v>39</v>
      </c>
      <c r="J227" s="69"/>
      <c r="K227" s="69"/>
      <c r="L227" s="70"/>
      <c r="M227" s="12">
        <f>M213+M221+M226</f>
        <v>61.7</v>
      </c>
      <c r="N227" s="12">
        <f>N213+N221+N226</f>
        <v>65</v>
      </c>
      <c r="O227" s="26">
        <f>O213+O221+O226</f>
        <v>261.5</v>
      </c>
      <c r="P227" s="27">
        <f>P213+P221+P226</f>
        <v>1929.6199999999997</v>
      </c>
    </row>
    <row r="228" spans="1:16" ht="13.95" customHeight="1">
      <c r="A228" s="68" t="s">
        <v>93</v>
      </c>
      <c r="B228" s="69"/>
      <c r="C228" s="69"/>
      <c r="D228" s="69"/>
      <c r="E228" s="30">
        <v>1</v>
      </c>
      <c r="F228" s="31">
        <v>1</v>
      </c>
      <c r="G228" s="31">
        <v>4</v>
      </c>
      <c r="H228" s="41" t="s">
        <v>32</v>
      </c>
      <c r="I228" s="68" t="s">
        <v>93</v>
      </c>
      <c r="J228" s="69"/>
      <c r="K228" s="69"/>
      <c r="L228" s="69"/>
      <c r="M228" s="30">
        <v>1</v>
      </c>
      <c r="N228" s="31">
        <v>1</v>
      </c>
      <c r="O228" s="31">
        <v>4</v>
      </c>
      <c r="P228" s="41" t="s">
        <v>32</v>
      </c>
    </row>
    <row r="229" spans="1:16" ht="10.5" customHeight="1">
      <c r="A229" s="74" t="s">
        <v>117</v>
      </c>
      <c r="B229" s="74"/>
      <c r="C229" s="74"/>
      <c r="D229" s="74" t="s">
        <v>69</v>
      </c>
      <c r="E229" s="74"/>
      <c r="F229" s="1"/>
      <c r="G229" s="1"/>
      <c r="H229" s="1"/>
      <c r="I229" s="74" t="s">
        <v>117</v>
      </c>
      <c r="J229" s="74"/>
      <c r="K229" s="74"/>
      <c r="L229" s="74" t="s">
        <v>69</v>
      </c>
      <c r="M229" s="74"/>
    </row>
    <row r="230" spans="1:16" ht="11.25" customHeight="1">
      <c r="A230" s="74" t="s">
        <v>6</v>
      </c>
      <c r="B230" s="74"/>
      <c r="C230" s="74"/>
      <c r="D230" s="74" t="s">
        <v>110</v>
      </c>
      <c r="E230" s="74"/>
      <c r="F230" s="1"/>
      <c r="G230" s="1"/>
      <c r="H230" s="1"/>
      <c r="I230" s="74" t="s">
        <v>6</v>
      </c>
      <c r="J230" s="74"/>
      <c r="K230" s="74"/>
      <c r="L230" s="74" t="s">
        <v>110</v>
      </c>
      <c r="M230" s="74"/>
    </row>
    <row r="231" spans="1:16" ht="12" customHeight="1">
      <c r="A231" s="96" t="s">
        <v>7</v>
      </c>
      <c r="B231" s="96"/>
      <c r="C231" s="96"/>
      <c r="D231" s="96" t="s">
        <v>42</v>
      </c>
      <c r="E231" s="96"/>
      <c r="F231" s="1"/>
      <c r="G231" s="1"/>
      <c r="H231" s="1"/>
      <c r="I231" s="67" t="s">
        <v>7</v>
      </c>
      <c r="J231" s="67"/>
      <c r="K231" s="67"/>
      <c r="L231" s="67" t="s">
        <v>43</v>
      </c>
      <c r="M231" s="67"/>
    </row>
    <row r="232" spans="1:16" ht="10.5" customHeight="1">
      <c r="A232" s="75" t="s">
        <v>8</v>
      </c>
      <c r="B232" s="75" t="s">
        <v>9</v>
      </c>
      <c r="C232" s="82" t="s">
        <v>10</v>
      </c>
      <c r="D232" s="75" t="s">
        <v>11</v>
      </c>
      <c r="E232" s="77" t="s">
        <v>12</v>
      </c>
      <c r="F232" s="78"/>
      <c r="G232" s="79"/>
      <c r="H232" s="75" t="s">
        <v>13</v>
      </c>
      <c r="I232" s="75" t="s">
        <v>8</v>
      </c>
      <c r="J232" s="75" t="s">
        <v>9</v>
      </c>
      <c r="K232" s="82" t="s">
        <v>10</v>
      </c>
      <c r="L232" s="75" t="s">
        <v>11</v>
      </c>
      <c r="M232" s="77" t="s">
        <v>12</v>
      </c>
      <c r="N232" s="78"/>
      <c r="O232" s="79"/>
      <c r="P232" s="75" t="s">
        <v>13</v>
      </c>
    </row>
    <row r="233" spans="1:16" ht="14.4" customHeight="1">
      <c r="A233" s="76"/>
      <c r="B233" s="76"/>
      <c r="C233" s="83"/>
      <c r="D233" s="76"/>
      <c r="E233" s="4" t="s">
        <v>14</v>
      </c>
      <c r="F233" s="4" t="s">
        <v>15</v>
      </c>
      <c r="G233" s="4" t="s">
        <v>16</v>
      </c>
      <c r="H233" s="76"/>
      <c r="I233" s="76"/>
      <c r="J233" s="76"/>
      <c r="K233" s="83"/>
      <c r="L233" s="76"/>
      <c r="M233" s="4" t="s">
        <v>14</v>
      </c>
      <c r="N233" s="4" t="s">
        <v>15</v>
      </c>
      <c r="O233" s="4" t="s">
        <v>16</v>
      </c>
      <c r="P233" s="76"/>
    </row>
    <row r="234" spans="1:16">
      <c r="A234" s="10" t="s">
        <v>17</v>
      </c>
      <c r="B234" s="11"/>
      <c r="C234" s="11"/>
      <c r="D234" s="33"/>
      <c r="E234" s="33"/>
      <c r="F234" s="33"/>
      <c r="G234" s="33"/>
      <c r="H234" s="33"/>
      <c r="I234" s="10" t="s">
        <v>17</v>
      </c>
      <c r="J234" s="11"/>
      <c r="K234" s="11"/>
      <c r="L234" s="33"/>
      <c r="M234" s="33"/>
      <c r="N234" s="33"/>
      <c r="O234" s="33"/>
      <c r="P234" s="33"/>
    </row>
    <row r="235" spans="1:16" ht="22.95" customHeight="1">
      <c r="A235" s="9">
        <v>2011</v>
      </c>
      <c r="B235" s="9">
        <v>309</v>
      </c>
      <c r="C235" s="5" t="s">
        <v>46</v>
      </c>
      <c r="D235" s="6" t="s">
        <v>125</v>
      </c>
      <c r="E235" s="7">
        <v>5.4</v>
      </c>
      <c r="F235" s="7">
        <v>4.8</v>
      </c>
      <c r="G235" s="7">
        <v>24.3</v>
      </c>
      <c r="H235" s="7">
        <f t="shared" ref="H235:H239" si="66">E235*4.1+F235*9.3+G235*4.1</f>
        <v>166.41</v>
      </c>
      <c r="I235" s="9">
        <v>2011</v>
      </c>
      <c r="J235" s="9">
        <v>309</v>
      </c>
      <c r="K235" s="5" t="s">
        <v>46</v>
      </c>
      <c r="L235" s="6">
        <v>180</v>
      </c>
      <c r="M235" s="7">
        <v>6.4</v>
      </c>
      <c r="N235" s="7">
        <v>5.7</v>
      </c>
      <c r="O235" s="7">
        <v>41.15</v>
      </c>
      <c r="P235" s="7">
        <f t="shared" ref="P235:P238" si="67">M235*4.1+N235*9.3+O235*4.1</f>
        <v>247.96499999999997</v>
      </c>
    </row>
    <row r="236" spans="1:16" ht="16.8">
      <c r="A236" s="9">
        <v>2011</v>
      </c>
      <c r="B236" s="9">
        <v>295</v>
      </c>
      <c r="C236" s="5" t="s">
        <v>118</v>
      </c>
      <c r="D236" s="6">
        <v>90</v>
      </c>
      <c r="E236" s="7">
        <v>7.3</v>
      </c>
      <c r="F236" s="7">
        <v>13.1</v>
      </c>
      <c r="G236" s="7">
        <v>3.3</v>
      </c>
      <c r="H236" s="7">
        <f t="shared" si="66"/>
        <v>165.29000000000002</v>
      </c>
      <c r="I236" s="9">
        <v>2011</v>
      </c>
      <c r="J236" s="9">
        <v>295</v>
      </c>
      <c r="K236" s="5" t="s">
        <v>118</v>
      </c>
      <c r="L236" s="6" t="s">
        <v>45</v>
      </c>
      <c r="M236" s="7">
        <v>7.9</v>
      </c>
      <c r="N236" s="7">
        <v>13.8</v>
      </c>
      <c r="O236" s="7">
        <v>3.8</v>
      </c>
      <c r="P236" s="7">
        <f t="shared" si="67"/>
        <v>176.31</v>
      </c>
    </row>
    <row r="237" spans="1:16" ht="13.5" customHeight="1">
      <c r="A237" s="9">
        <v>2008</v>
      </c>
      <c r="B237" s="9">
        <v>431</v>
      </c>
      <c r="C237" s="5" t="s">
        <v>119</v>
      </c>
      <c r="D237" s="6" t="s">
        <v>120</v>
      </c>
      <c r="E237" s="7">
        <v>0.3</v>
      </c>
      <c r="F237" s="7">
        <v>0.1</v>
      </c>
      <c r="G237" s="7">
        <v>15.2</v>
      </c>
      <c r="H237" s="7">
        <f t="shared" si="66"/>
        <v>64.47999999999999</v>
      </c>
      <c r="I237" s="9">
        <v>2008</v>
      </c>
      <c r="J237" s="9">
        <v>431</v>
      </c>
      <c r="K237" s="5" t="s">
        <v>119</v>
      </c>
      <c r="L237" s="6" t="s">
        <v>120</v>
      </c>
      <c r="M237" s="7">
        <v>0.3</v>
      </c>
      <c r="N237" s="7">
        <v>0.1</v>
      </c>
      <c r="O237" s="7">
        <v>15.2</v>
      </c>
      <c r="P237" s="7">
        <f t="shared" si="67"/>
        <v>64.47999999999999</v>
      </c>
    </row>
    <row r="238" spans="1:16" ht="9.75" customHeight="1">
      <c r="A238" s="9">
        <v>2008</v>
      </c>
      <c r="B238" s="9" t="s">
        <v>32</v>
      </c>
      <c r="C238" s="5" t="s">
        <v>33</v>
      </c>
      <c r="D238" s="6">
        <v>40</v>
      </c>
      <c r="E238" s="7">
        <v>2.6</v>
      </c>
      <c r="F238" s="7">
        <v>0.4</v>
      </c>
      <c r="G238" s="7">
        <v>17</v>
      </c>
      <c r="H238" s="7">
        <f t="shared" si="66"/>
        <v>84.079999999999984</v>
      </c>
      <c r="I238" s="9">
        <v>2008</v>
      </c>
      <c r="J238" s="9" t="s">
        <v>32</v>
      </c>
      <c r="K238" s="5" t="s">
        <v>33</v>
      </c>
      <c r="L238" s="6">
        <v>40</v>
      </c>
      <c r="M238" s="7">
        <v>2.6</v>
      </c>
      <c r="N238" s="7">
        <v>0.4</v>
      </c>
      <c r="O238" s="7">
        <v>17</v>
      </c>
      <c r="P238" s="7">
        <f t="shared" si="67"/>
        <v>84.079999999999984</v>
      </c>
    </row>
    <row r="239" spans="1:16" ht="13.5" customHeight="1">
      <c r="A239" s="9">
        <v>2008</v>
      </c>
      <c r="B239" s="9">
        <v>344</v>
      </c>
      <c r="C239" s="5" t="s">
        <v>48</v>
      </c>
      <c r="D239" s="6">
        <v>130</v>
      </c>
      <c r="E239" s="7">
        <v>1.6</v>
      </c>
      <c r="F239" s="7">
        <v>0.4</v>
      </c>
      <c r="G239" s="7">
        <v>12.9</v>
      </c>
      <c r="H239" s="7">
        <f t="shared" si="66"/>
        <v>63.169999999999995</v>
      </c>
      <c r="I239" s="68" t="s">
        <v>23</v>
      </c>
      <c r="J239" s="69"/>
      <c r="K239" s="69"/>
      <c r="L239" s="20">
        <v>572</v>
      </c>
      <c r="M239" s="8">
        <f>SUM(M235:M238)</f>
        <v>17.200000000000003</v>
      </c>
      <c r="N239" s="8">
        <f>SUM(N235:N238)</f>
        <v>20</v>
      </c>
      <c r="O239" s="8">
        <f>SUM(O235:O238)</f>
        <v>77.149999999999991</v>
      </c>
      <c r="P239" s="8">
        <f>SUM(P235:P238)</f>
        <v>572.83500000000004</v>
      </c>
    </row>
    <row r="240" spans="1:16" ht="10.199999999999999" customHeight="1">
      <c r="A240" s="68" t="s">
        <v>23</v>
      </c>
      <c r="B240" s="69"/>
      <c r="C240" s="69"/>
      <c r="D240" s="20">
        <v>617</v>
      </c>
      <c r="E240" s="8">
        <f>SUM(E235:E239)</f>
        <v>17.2</v>
      </c>
      <c r="F240" s="8">
        <f>SUM(F235:F239)</f>
        <v>18.799999999999997</v>
      </c>
      <c r="G240" s="8">
        <f>SUM(G235:G239)</f>
        <v>72.7</v>
      </c>
      <c r="H240" s="8">
        <f>SUM(H235:H239)</f>
        <v>543.43000000000006</v>
      </c>
      <c r="I240" s="10" t="s">
        <v>24</v>
      </c>
      <c r="J240" s="11"/>
      <c r="K240" s="11"/>
      <c r="L240" s="32"/>
      <c r="M240" s="33"/>
      <c r="N240" s="33"/>
      <c r="O240" s="33"/>
      <c r="P240" s="33"/>
    </row>
    <row r="241" spans="1:16" ht="9.75" customHeight="1">
      <c r="A241" s="10" t="s">
        <v>24</v>
      </c>
      <c r="B241" s="11"/>
      <c r="C241" s="11"/>
      <c r="D241" s="32"/>
      <c r="E241" s="33"/>
      <c r="F241" s="33"/>
      <c r="G241" s="33"/>
      <c r="H241" s="33"/>
      <c r="I241" s="9">
        <v>2012</v>
      </c>
      <c r="J241" s="9">
        <v>40</v>
      </c>
      <c r="K241" s="5" t="s">
        <v>121</v>
      </c>
      <c r="L241" s="6">
        <v>100</v>
      </c>
      <c r="M241" s="7">
        <v>0.8</v>
      </c>
      <c r="N241" s="7">
        <v>2.2000000000000002</v>
      </c>
      <c r="O241" s="7">
        <v>7.6</v>
      </c>
      <c r="P241" s="7">
        <f t="shared" ref="P241:P247" si="68">M241*4.1+N241*9.3+O241*4.1</f>
        <v>54.900000000000006</v>
      </c>
    </row>
    <row r="242" spans="1:16" ht="14.25" customHeight="1">
      <c r="A242" s="9">
        <v>2012</v>
      </c>
      <c r="B242" s="9">
        <v>40</v>
      </c>
      <c r="C242" s="5" t="s">
        <v>121</v>
      </c>
      <c r="D242" s="6">
        <v>100</v>
      </c>
      <c r="E242" s="7">
        <v>0.8</v>
      </c>
      <c r="F242" s="7">
        <v>2.2000000000000002</v>
      </c>
      <c r="G242" s="7">
        <v>7.6</v>
      </c>
      <c r="H242" s="7">
        <f t="shared" ref="H242:H248" si="69">E242*4.1+F242*9.3+G242*4.1</f>
        <v>54.900000000000006</v>
      </c>
      <c r="I242" s="9">
        <v>2011</v>
      </c>
      <c r="J242" s="9">
        <v>82</v>
      </c>
      <c r="K242" s="5" t="s">
        <v>26</v>
      </c>
      <c r="L242" s="6" t="s">
        <v>27</v>
      </c>
      <c r="M242" s="7">
        <v>5.4</v>
      </c>
      <c r="N242" s="7">
        <v>6.8</v>
      </c>
      <c r="O242" s="7">
        <v>15.1</v>
      </c>
      <c r="P242" s="7">
        <f t="shared" si="68"/>
        <v>147.29</v>
      </c>
    </row>
    <row r="243" spans="1:16" ht="21.6" customHeight="1">
      <c r="A243" s="9">
        <v>2011</v>
      </c>
      <c r="B243" s="9">
        <v>82</v>
      </c>
      <c r="C243" s="5" t="s">
        <v>26</v>
      </c>
      <c r="D243" s="6" t="s">
        <v>27</v>
      </c>
      <c r="E243" s="7">
        <v>5.4</v>
      </c>
      <c r="F243" s="7">
        <v>6.8</v>
      </c>
      <c r="G243" s="7">
        <v>15.1</v>
      </c>
      <c r="H243" s="7">
        <f t="shared" si="69"/>
        <v>147.29</v>
      </c>
      <c r="I243" s="9">
        <v>2011</v>
      </c>
      <c r="J243" s="9">
        <v>310</v>
      </c>
      <c r="K243" s="5" t="s">
        <v>122</v>
      </c>
      <c r="L243" s="6">
        <v>180</v>
      </c>
      <c r="M243" s="7">
        <v>12.7</v>
      </c>
      <c r="N243" s="7">
        <v>5.0999999999999996</v>
      </c>
      <c r="O243" s="7">
        <v>58.6</v>
      </c>
      <c r="P243" s="7">
        <f t="shared" si="68"/>
        <v>339.76</v>
      </c>
    </row>
    <row r="244" spans="1:16" ht="14.4" customHeight="1">
      <c r="A244" s="9">
        <v>2011</v>
      </c>
      <c r="B244" s="9">
        <v>310</v>
      </c>
      <c r="C244" s="5" t="s">
        <v>122</v>
      </c>
      <c r="D244" s="6">
        <v>150</v>
      </c>
      <c r="E244" s="7">
        <v>10.6</v>
      </c>
      <c r="F244" s="7">
        <v>4.8</v>
      </c>
      <c r="G244" s="7">
        <v>45.3</v>
      </c>
      <c r="H244" s="7">
        <f t="shared" si="69"/>
        <v>273.82999999999993</v>
      </c>
      <c r="I244" s="9">
        <v>2008</v>
      </c>
      <c r="J244" s="9">
        <v>256</v>
      </c>
      <c r="K244" s="5" t="s">
        <v>88</v>
      </c>
      <c r="L244" s="6" t="s">
        <v>45</v>
      </c>
      <c r="M244" s="7">
        <v>7.2</v>
      </c>
      <c r="N244" s="7">
        <v>13.1</v>
      </c>
      <c r="O244" s="7">
        <v>4</v>
      </c>
      <c r="P244" s="7">
        <f t="shared" si="68"/>
        <v>167.75000000000003</v>
      </c>
    </row>
    <row r="245" spans="1:16" ht="12.75" customHeight="1">
      <c r="A245" s="9">
        <v>2008</v>
      </c>
      <c r="B245" s="9">
        <v>256</v>
      </c>
      <c r="C245" s="5" t="s">
        <v>88</v>
      </c>
      <c r="D245" s="6" t="s">
        <v>89</v>
      </c>
      <c r="E245" s="7">
        <v>6.5</v>
      </c>
      <c r="F245" s="7">
        <v>12.9</v>
      </c>
      <c r="G245" s="7">
        <v>3.6</v>
      </c>
      <c r="H245" s="7">
        <f t="shared" si="69"/>
        <v>161.38</v>
      </c>
      <c r="I245" s="9">
        <v>2011</v>
      </c>
      <c r="J245" s="9" t="s">
        <v>63</v>
      </c>
      <c r="K245" s="5" t="s">
        <v>64</v>
      </c>
      <c r="L245" s="6">
        <v>200</v>
      </c>
      <c r="M245" s="7">
        <v>0.2</v>
      </c>
      <c r="N245" s="7">
        <v>0.2</v>
      </c>
      <c r="O245" s="7">
        <v>13.5</v>
      </c>
      <c r="P245" s="7">
        <f t="shared" si="68"/>
        <v>58.029999999999994</v>
      </c>
    </row>
    <row r="246" spans="1:16" ht="12" customHeight="1">
      <c r="A246" s="9">
        <v>2011</v>
      </c>
      <c r="B246" s="9" t="s">
        <v>63</v>
      </c>
      <c r="C246" s="5" t="s">
        <v>64</v>
      </c>
      <c r="D246" s="6">
        <v>200</v>
      </c>
      <c r="E246" s="7">
        <v>0.2</v>
      </c>
      <c r="F246" s="7">
        <v>0.2</v>
      </c>
      <c r="G246" s="7">
        <v>13.5</v>
      </c>
      <c r="H246" s="7">
        <f t="shared" si="69"/>
        <v>58.029999999999994</v>
      </c>
      <c r="I246" s="9">
        <v>2008</v>
      </c>
      <c r="J246" s="9">
        <v>338</v>
      </c>
      <c r="K246" s="5" t="s">
        <v>99</v>
      </c>
      <c r="L246" s="6">
        <v>150</v>
      </c>
      <c r="M246" s="7">
        <v>0.6</v>
      </c>
      <c r="N246" s="7">
        <v>0.6</v>
      </c>
      <c r="O246" s="7">
        <v>14.7</v>
      </c>
      <c r="P246" s="7">
        <f t="shared" si="68"/>
        <v>68.309999999999988</v>
      </c>
    </row>
    <row r="247" spans="1:16" ht="12" customHeight="1">
      <c r="A247" s="9">
        <v>2008</v>
      </c>
      <c r="B247" s="9" t="s">
        <v>32</v>
      </c>
      <c r="C247" s="5" t="s">
        <v>33</v>
      </c>
      <c r="D247" s="19">
        <v>40</v>
      </c>
      <c r="E247" s="7">
        <v>2.6</v>
      </c>
      <c r="F247" s="7">
        <v>0.4</v>
      </c>
      <c r="G247" s="7">
        <v>17</v>
      </c>
      <c r="H247" s="7">
        <f t="shared" si="69"/>
        <v>84.079999999999984</v>
      </c>
      <c r="I247" s="9">
        <v>2008</v>
      </c>
      <c r="J247" s="9" t="s">
        <v>32</v>
      </c>
      <c r="K247" s="5" t="s">
        <v>33</v>
      </c>
      <c r="L247" s="19">
        <v>40</v>
      </c>
      <c r="M247" s="7">
        <v>2.6</v>
      </c>
      <c r="N247" s="7">
        <v>0.4</v>
      </c>
      <c r="O247" s="7">
        <v>17</v>
      </c>
      <c r="P247" s="7">
        <f t="shared" si="68"/>
        <v>84.079999999999984</v>
      </c>
    </row>
    <row r="248" spans="1:16" ht="11.25" customHeight="1">
      <c r="A248" s="9">
        <v>2008</v>
      </c>
      <c r="B248" s="9" t="s">
        <v>32</v>
      </c>
      <c r="C248" s="5" t="s">
        <v>34</v>
      </c>
      <c r="D248" s="19">
        <v>50</v>
      </c>
      <c r="E248" s="7">
        <v>6.3</v>
      </c>
      <c r="F248" s="7">
        <v>4</v>
      </c>
      <c r="G248" s="7">
        <v>30.6</v>
      </c>
      <c r="H248" s="7">
        <f t="shared" si="69"/>
        <v>188.49</v>
      </c>
      <c r="I248" s="68" t="s">
        <v>23</v>
      </c>
      <c r="J248" s="69"/>
      <c r="K248" s="69"/>
      <c r="L248" s="20">
        <v>1105</v>
      </c>
      <c r="M248" s="21">
        <f>SUM(M241:M247)</f>
        <v>29.5</v>
      </c>
      <c r="N248" s="21">
        <f>SUM(N241:N247)</f>
        <v>28.4</v>
      </c>
      <c r="O248" s="21">
        <f>SUM(O241:O247)</f>
        <v>130.5</v>
      </c>
      <c r="P248" s="21">
        <f>SUM(P241:P247)</f>
        <v>920.11999999999989</v>
      </c>
    </row>
    <row r="249" spans="1:16" ht="8.4" customHeight="1">
      <c r="A249" s="68" t="s">
        <v>23</v>
      </c>
      <c r="B249" s="69"/>
      <c r="C249" s="69"/>
      <c r="D249" s="20">
        <v>965</v>
      </c>
      <c r="E249" s="21">
        <f>SUM(E242:E248)</f>
        <v>32.4</v>
      </c>
      <c r="F249" s="36">
        <f>SUM(F242:F248)</f>
        <v>31.3</v>
      </c>
      <c r="G249" s="36">
        <f t="shared" ref="G249:H249" si="70">SUM(G242:G248)</f>
        <v>132.69999999999999</v>
      </c>
      <c r="H249" s="36">
        <f t="shared" si="70"/>
        <v>967.99999999999977</v>
      </c>
      <c r="I249" s="80" t="s">
        <v>35</v>
      </c>
      <c r="J249" s="81"/>
      <c r="K249" s="11"/>
      <c r="L249" s="32"/>
      <c r="M249" s="33"/>
      <c r="N249" s="33"/>
      <c r="O249" s="33"/>
      <c r="P249" s="33"/>
    </row>
    <row r="250" spans="1:16" ht="9.75" customHeight="1">
      <c r="A250" s="80" t="s">
        <v>35</v>
      </c>
      <c r="B250" s="81"/>
      <c r="C250" s="11"/>
      <c r="D250" s="32"/>
      <c r="E250" s="33"/>
      <c r="F250" s="33"/>
      <c r="G250" s="33"/>
      <c r="H250" s="33"/>
      <c r="I250" s="9">
        <v>2008</v>
      </c>
      <c r="J250" s="9">
        <v>451</v>
      </c>
      <c r="K250" s="5" t="s">
        <v>123</v>
      </c>
      <c r="L250" s="6">
        <v>60</v>
      </c>
      <c r="M250" s="7">
        <v>9.3000000000000007</v>
      </c>
      <c r="N250" s="7">
        <v>10.199999999999999</v>
      </c>
      <c r="O250" s="7">
        <v>24.6</v>
      </c>
      <c r="P250" s="7">
        <f t="shared" ref="P250:P252" si="71">M250*4.1+N250*9.3+O250*4.1</f>
        <v>233.85000000000002</v>
      </c>
    </row>
    <row r="251" spans="1:16" ht="15.6" customHeight="1">
      <c r="A251" s="9">
        <v>2008</v>
      </c>
      <c r="B251" s="9">
        <v>451</v>
      </c>
      <c r="C251" s="5" t="s">
        <v>123</v>
      </c>
      <c r="D251" s="6">
        <v>60</v>
      </c>
      <c r="E251" s="7">
        <v>9.3000000000000007</v>
      </c>
      <c r="F251" s="7">
        <v>10.199999999999999</v>
      </c>
      <c r="G251" s="7">
        <v>24.6</v>
      </c>
      <c r="H251" s="7">
        <f t="shared" ref="H251:H253" si="72">E251*4.1+F251*9.3+G251*4.1</f>
        <v>233.85000000000002</v>
      </c>
      <c r="I251" s="9">
        <v>2011</v>
      </c>
      <c r="J251" s="9">
        <v>389</v>
      </c>
      <c r="K251" s="5" t="s">
        <v>79</v>
      </c>
      <c r="L251" s="6">
        <v>200</v>
      </c>
      <c r="M251" s="7">
        <v>1</v>
      </c>
      <c r="N251" s="7">
        <v>0.2</v>
      </c>
      <c r="O251" s="7">
        <v>19.600000000000001</v>
      </c>
      <c r="P251" s="7">
        <f t="shared" si="71"/>
        <v>86.32</v>
      </c>
    </row>
    <row r="252" spans="1:16" ht="16.8">
      <c r="A252" s="9">
        <v>2011</v>
      </c>
      <c r="B252" s="9">
        <v>389</v>
      </c>
      <c r="C252" s="5" t="s">
        <v>79</v>
      </c>
      <c r="D252" s="6">
        <v>200</v>
      </c>
      <c r="E252" s="7">
        <v>1</v>
      </c>
      <c r="F252" s="7">
        <v>0.2</v>
      </c>
      <c r="G252" s="7">
        <v>19.600000000000001</v>
      </c>
      <c r="H252" s="7">
        <f t="shared" si="72"/>
        <v>86.32</v>
      </c>
      <c r="I252" s="9">
        <v>2008</v>
      </c>
      <c r="J252" s="9">
        <v>340</v>
      </c>
      <c r="K252" s="5" t="s">
        <v>124</v>
      </c>
      <c r="L252" s="19">
        <v>100</v>
      </c>
      <c r="M252" s="7">
        <v>0.8</v>
      </c>
      <c r="N252" s="7">
        <v>0.2</v>
      </c>
      <c r="O252" s="7">
        <v>7.5</v>
      </c>
      <c r="P252" s="7">
        <f t="shared" si="71"/>
        <v>35.89</v>
      </c>
    </row>
    <row r="253" spans="1:16" ht="12" customHeight="1">
      <c r="A253" s="9">
        <v>2008</v>
      </c>
      <c r="B253" s="9">
        <v>340</v>
      </c>
      <c r="C253" s="5" t="s">
        <v>124</v>
      </c>
      <c r="D253" s="19">
        <v>100</v>
      </c>
      <c r="E253" s="7">
        <v>0.8</v>
      </c>
      <c r="F253" s="7">
        <v>0.2</v>
      </c>
      <c r="G253" s="7">
        <v>7.5</v>
      </c>
      <c r="H253" s="7">
        <f t="shared" si="72"/>
        <v>35.89</v>
      </c>
      <c r="I253" s="68" t="s">
        <v>23</v>
      </c>
      <c r="J253" s="69"/>
      <c r="K253" s="69"/>
      <c r="L253" s="20">
        <f t="shared" ref="L253:P253" si="73">SUM(L250:L252)</f>
        <v>360</v>
      </c>
      <c r="M253" s="21">
        <f t="shared" si="73"/>
        <v>11.100000000000001</v>
      </c>
      <c r="N253" s="21">
        <f t="shared" si="73"/>
        <v>10.599999999999998</v>
      </c>
      <c r="O253" s="21">
        <f t="shared" si="73"/>
        <v>51.7</v>
      </c>
      <c r="P253" s="12">
        <f t="shared" si="73"/>
        <v>356.06</v>
      </c>
    </row>
    <row r="254" spans="1:16" ht="12" customHeight="1">
      <c r="A254" s="68" t="s">
        <v>23</v>
      </c>
      <c r="B254" s="69"/>
      <c r="C254" s="69"/>
      <c r="D254" s="20">
        <f t="shared" ref="D254:H254" si="74">SUM(D251:D253)</f>
        <v>360</v>
      </c>
      <c r="E254" s="21">
        <f t="shared" si="74"/>
        <v>11.100000000000001</v>
      </c>
      <c r="F254" s="21">
        <f t="shared" si="74"/>
        <v>10.599999999999998</v>
      </c>
      <c r="G254" s="21">
        <f t="shared" si="74"/>
        <v>51.7</v>
      </c>
      <c r="H254" s="21">
        <f t="shared" si="74"/>
        <v>356.06</v>
      </c>
      <c r="I254" s="68" t="s">
        <v>39</v>
      </c>
      <c r="J254" s="69"/>
      <c r="K254" s="69"/>
      <c r="L254" s="70"/>
      <c r="M254" s="12">
        <f>M239+M248+M253</f>
        <v>57.800000000000004</v>
      </c>
      <c r="N254" s="12">
        <f>N239+N248+N253</f>
        <v>59</v>
      </c>
      <c r="O254" s="26">
        <f>O239+O248+O253</f>
        <v>259.34999999999997</v>
      </c>
      <c r="P254" s="27">
        <f>P239+P248+P253</f>
        <v>1849.0149999999999</v>
      </c>
    </row>
    <row r="255" spans="1:16" ht="10.5" customHeight="1">
      <c r="A255" s="68" t="s">
        <v>39</v>
      </c>
      <c r="B255" s="69"/>
      <c r="C255" s="69"/>
      <c r="D255" s="70"/>
      <c r="E255" s="8">
        <v>77.099999999999994</v>
      </c>
      <c r="F255" s="8">
        <v>76.400000000000006</v>
      </c>
      <c r="G255" s="8">
        <v>245.5</v>
      </c>
      <c r="H255" s="8">
        <v>2008.8</v>
      </c>
      <c r="I255" s="68" t="s">
        <v>93</v>
      </c>
      <c r="J255" s="69"/>
      <c r="K255" s="69"/>
      <c r="L255" s="69"/>
      <c r="M255" s="30">
        <v>1</v>
      </c>
      <c r="N255" s="31">
        <v>1</v>
      </c>
      <c r="O255" s="31">
        <v>4</v>
      </c>
      <c r="P255" s="43" t="s">
        <v>32</v>
      </c>
    </row>
    <row r="256" spans="1:16" ht="10.5" customHeight="1">
      <c r="A256" s="68" t="s">
        <v>93</v>
      </c>
      <c r="B256" s="69"/>
      <c r="C256" s="69"/>
      <c r="D256" s="69"/>
      <c r="E256" s="30">
        <v>1</v>
      </c>
      <c r="F256" s="31">
        <v>1</v>
      </c>
      <c r="G256" s="31">
        <v>4</v>
      </c>
      <c r="H256" s="41" t="s">
        <v>32</v>
      </c>
    </row>
    <row r="257" spans="1:19" ht="12.75" customHeight="1"/>
    <row r="258" spans="1:19" ht="14.4" customHeight="1">
      <c r="A258" s="74" t="s">
        <v>126</v>
      </c>
      <c r="B258" s="74"/>
      <c r="C258" s="74"/>
      <c r="D258" s="74" t="s">
        <v>82</v>
      </c>
      <c r="E258" s="74"/>
      <c r="F258" s="1"/>
      <c r="G258" s="1"/>
      <c r="H258" s="1"/>
      <c r="I258" s="74" t="s">
        <v>126</v>
      </c>
      <c r="J258" s="74"/>
      <c r="K258" s="74"/>
      <c r="L258" s="74" t="s">
        <v>82</v>
      </c>
      <c r="M258" s="74"/>
    </row>
    <row r="259" spans="1:19">
      <c r="A259" s="74" t="s">
        <v>6</v>
      </c>
      <c r="B259" s="74"/>
      <c r="C259" s="74"/>
      <c r="D259" s="74" t="s">
        <v>110</v>
      </c>
      <c r="E259" s="74"/>
      <c r="F259" s="1"/>
      <c r="G259" s="1"/>
      <c r="H259" s="1"/>
      <c r="I259" s="74" t="s">
        <v>6</v>
      </c>
      <c r="J259" s="74"/>
      <c r="K259" s="74"/>
      <c r="L259" s="74" t="s">
        <v>110</v>
      </c>
      <c r="M259" s="74"/>
      <c r="R259" s="54"/>
      <c r="S259" s="54"/>
    </row>
    <row r="260" spans="1:19" ht="9.75" customHeight="1">
      <c r="A260" s="96" t="s">
        <v>7</v>
      </c>
      <c r="B260" s="96"/>
      <c r="C260" s="96"/>
      <c r="D260" s="96" t="s">
        <v>42</v>
      </c>
      <c r="E260" s="96"/>
      <c r="F260" s="1"/>
      <c r="G260" s="1"/>
      <c r="H260" s="1"/>
      <c r="I260" s="67" t="s">
        <v>7</v>
      </c>
      <c r="J260" s="67"/>
      <c r="K260" s="67"/>
      <c r="L260" s="67" t="s">
        <v>43</v>
      </c>
      <c r="M260" s="67"/>
      <c r="N260" s="13"/>
      <c r="O260" s="13"/>
      <c r="P260" s="13"/>
      <c r="R260" s="50"/>
      <c r="S260" s="50"/>
    </row>
    <row r="261" spans="1:19" ht="14.4" customHeight="1">
      <c r="A261" s="75" t="s">
        <v>8</v>
      </c>
      <c r="B261" s="75" t="s">
        <v>9</v>
      </c>
      <c r="C261" s="82" t="s">
        <v>10</v>
      </c>
      <c r="D261" s="75" t="s">
        <v>11</v>
      </c>
      <c r="E261" s="77" t="s">
        <v>12</v>
      </c>
      <c r="F261" s="78"/>
      <c r="G261" s="79"/>
      <c r="H261" s="75" t="s">
        <v>13</v>
      </c>
      <c r="I261" s="75" t="s">
        <v>8</v>
      </c>
      <c r="J261" s="75" t="s">
        <v>9</v>
      </c>
      <c r="K261" s="82" t="s">
        <v>10</v>
      </c>
      <c r="L261" s="75" t="s">
        <v>11</v>
      </c>
      <c r="M261" s="77" t="s">
        <v>12</v>
      </c>
      <c r="N261" s="78"/>
      <c r="O261" s="79"/>
      <c r="P261" s="75" t="s">
        <v>13</v>
      </c>
    </row>
    <row r="262" spans="1:19" ht="13.5" customHeight="1">
      <c r="A262" s="76"/>
      <c r="B262" s="76"/>
      <c r="C262" s="83"/>
      <c r="D262" s="76"/>
      <c r="E262" s="4" t="s">
        <v>14</v>
      </c>
      <c r="F262" s="4" t="s">
        <v>15</v>
      </c>
      <c r="G262" s="4" t="s">
        <v>16</v>
      </c>
      <c r="H262" s="76"/>
      <c r="I262" s="76"/>
      <c r="J262" s="76"/>
      <c r="K262" s="83"/>
      <c r="L262" s="76"/>
      <c r="M262" s="4" t="s">
        <v>14</v>
      </c>
      <c r="N262" s="4" t="s">
        <v>15</v>
      </c>
      <c r="O262" s="4" t="s">
        <v>16</v>
      </c>
      <c r="P262" s="76"/>
    </row>
    <row r="263" spans="1:19" ht="11.25" customHeight="1">
      <c r="A263" s="10" t="s">
        <v>17</v>
      </c>
      <c r="B263" s="11"/>
      <c r="C263" s="11"/>
      <c r="D263" s="33"/>
      <c r="E263" s="33"/>
      <c r="F263" s="33"/>
      <c r="G263" s="33"/>
      <c r="H263" s="33"/>
      <c r="I263" s="10" t="s">
        <v>17</v>
      </c>
      <c r="J263" s="11"/>
      <c r="K263" s="11"/>
      <c r="L263" s="11"/>
      <c r="M263" s="11"/>
      <c r="N263" s="11"/>
      <c r="O263" s="11"/>
      <c r="P263" s="11"/>
    </row>
    <row r="264" spans="1:19" ht="12" customHeight="1">
      <c r="A264" s="9">
        <v>2011</v>
      </c>
      <c r="B264" s="9">
        <v>210</v>
      </c>
      <c r="C264" s="5" t="s">
        <v>127</v>
      </c>
      <c r="D264" s="6">
        <v>150</v>
      </c>
      <c r="E264" s="7">
        <v>12.1</v>
      </c>
      <c r="F264" s="7">
        <v>14.4</v>
      </c>
      <c r="G264" s="7">
        <v>18.2</v>
      </c>
      <c r="H264" s="7">
        <f t="shared" ref="H264:H267" si="75">E264*4.1+F264*9.3+G264*4.1</f>
        <v>258.14999999999998</v>
      </c>
      <c r="I264" s="9">
        <v>2011</v>
      </c>
      <c r="J264" s="9">
        <v>210</v>
      </c>
      <c r="K264" s="5" t="s">
        <v>127</v>
      </c>
      <c r="L264" s="6">
        <v>180</v>
      </c>
      <c r="M264" s="7">
        <v>14.5</v>
      </c>
      <c r="N264" s="7">
        <v>17.28</v>
      </c>
      <c r="O264" s="7">
        <v>31.6</v>
      </c>
      <c r="P264" s="7">
        <f t="shared" ref="P264:P267" si="76">M264*4.1+N264*9.3+O264*4.1</f>
        <v>349.71400000000006</v>
      </c>
    </row>
    <row r="265" spans="1:19" ht="15" customHeight="1">
      <c r="A265" s="9">
        <v>2008</v>
      </c>
      <c r="B265" s="9" t="s">
        <v>32</v>
      </c>
      <c r="C265" s="5" t="s">
        <v>128</v>
      </c>
      <c r="D265" s="6">
        <v>150</v>
      </c>
      <c r="E265" s="7">
        <v>2.1</v>
      </c>
      <c r="F265" s="7">
        <v>3.8</v>
      </c>
      <c r="G265" s="7">
        <v>22.6</v>
      </c>
      <c r="H265" s="7">
        <f t="shared" si="75"/>
        <v>136.61000000000001</v>
      </c>
      <c r="I265" s="9">
        <v>2008</v>
      </c>
      <c r="J265" s="9" t="s">
        <v>32</v>
      </c>
      <c r="K265" s="5" t="s">
        <v>128</v>
      </c>
      <c r="L265" s="6">
        <v>150</v>
      </c>
      <c r="M265" s="7">
        <v>2.1</v>
      </c>
      <c r="N265" s="7">
        <v>3.8</v>
      </c>
      <c r="O265" s="7">
        <v>22.6</v>
      </c>
      <c r="P265" s="7">
        <f t="shared" si="76"/>
        <v>136.61000000000001</v>
      </c>
    </row>
    <row r="266" spans="1:19" ht="13.2" customHeight="1">
      <c r="A266" s="9">
        <v>2008</v>
      </c>
      <c r="B266" s="9" t="s">
        <v>32</v>
      </c>
      <c r="C266" s="5" t="s">
        <v>34</v>
      </c>
      <c r="D266" s="6">
        <v>50</v>
      </c>
      <c r="E266" s="7">
        <v>6.3</v>
      </c>
      <c r="F266" s="7">
        <v>4</v>
      </c>
      <c r="G266" s="7">
        <v>30.6</v>
      </c>
      <c r="H266" s="7">
        <f t="shared" si="75"/>
        <v>188.49</v>
      </c>
      <c r="I266" s="9">
        <v>2008</v>
      </c>
      <c r="J266" s="9" t="s">
        <v>32</v>
      </c>
      <c r="K266" s="5" t="s">
        <v>34</v>
      </c>
      <c r="L266" s="6">
        <v>50</v>
      </c>
      <c r="M266" s="7">
        <v>6.3</v>
      </c>
      <c r="N266" s="7">
        <v>4</v>
      </c>
      <c r="O266" s="7">
        <v>30.6</v>
      </c>
      <c r="P266" s="7">
        <f t="shared" si="76"/>
        <v>188.49</v>
      </c>
    </row>
    <row r="267" spans="1:19" ht="12.75" customHeight="1">
      <c r="A267" s="9">
        <v>2008</v>
      </c>
      <c r="B267" s="9">
        <v>430</v>
      </c>
      <c r="C267" s="5" t="s">
        <v>47</v>
      </c>
      <c r="D267" s="19">
        <v>200</v>
      </c>
      <c r="E267" s="7">
        <v>0</v>
      </c>
      <c r="F267" s="7">
        <v>0</v>
      </c>
      <c r="G267" s="7">
        <v>9.6999999999999993</v>
      </c>
      <c r="H267" s="7">
        <f t="shared" si="75"/>
        <v>39.769999999999996</v>
      </c>
      <c r="I267" s="9">
        <v>2008</v>
      </c>
      <c r="J267" s="9">
        <v>430</v>
      </c>
      <c r="K267" s="5" t="s">
        <v>47</v>
      </c>
      <c r="L267" s="19">
        <v>200</v>
      </c>
      <c r="M267" s="7">
        <v>0</v>
      </c>
      <c r="N267" s="7">
        <v>0</v>
      </c>
      <c r="O267" s="7">
        <v>9.6999999999999993</v>
      </c>
      <c r="P267" s="7">
        <f t="shared" si="76"/>
        <v>39.769999999999996</v>
      </c>
    </row>
    <row r="268" spans="1:19" ht="12.75" customHeight="1">
      <c r="A268" s="68" t="s">
        <v>23</v>
      </c>
      <c r="B268" s="69"/>
      <c r="C268" s="69"/>
      <c r="D268" s="20">
        <f t="shared" ref="D268:H268" si="77">SUM(D264:D267)</f>
        <v>550</v>
      </c>
      <c r="E268" s="8">
        <f t="shared" si="77"/>
        <v>20.5</v>
      </c>
      <c r="F268" s="8">
        <f t="shared" si="77"/>
        <v>22.2</v>
      </c>
      <c r="G268" s="8">
        <f t="shared" si="77"/>
        <v>81.100000000000009</v>
      </c>
      <c r="H268" s="8">
        <f t="shared" si="77"/>
        <v>623.02</v>
      </c>
      <c r="I268" s="68" t="s">
        <v>23</v>
      </c>
      <c r="J268" s="69"/>
      <c r="K268" s="69"/>
      <c r="L268" s="20">
        <f t="shared" ref="L268:P268" si="78">SUM(L264:L267)</f>
        <v>580</v>
      </c>
      <c r="M268" s="8">
        <f t="shared" si="78"/>
        <v>22.900000000000002</v>
      </c>
      <c r="N268" s="8">
        <f t="shared" si="78"/>
        <v>25.080000000000002</v>
      </c>
      <c r="O268" s="8">
        <f t="shared" si="78"/>
        <v>94.500000000000014</v>
      </c>
      <c r="P268" s="8">
        <f t="shared" si="78"/>
        <v>714.58400000000006</v>
      </c>
    </row>
    <row r="269" spans="1:19" ht="13.95" customHeight="1">
      <c r="A269" s="10" t="s">
        <v>24</v>
      </c>
      <c r="B269" s="11"/>
      <c r="C269" s="11"/>
      <c r="D269" s="32"/>
      <c r="E269" s="33"/>
      <c r="F269" s="33"/>
      <c r="G269" s="33"/>
      <c r="H269" s="33"/>
      <c r="I269" s="10" t="s">
        <v>24</v>
      </c>
      <c r="J269" s="11"/>
      <c r="K269" s="11"/>
      <c r="L269" s="32"/>
      <c r="M269" s="33"/>
      <c r="N269" s="33"/>
      <c r="O269" s="33"/>
      <c r="P269" s="33"/>
    </row>
    <row r="270" spans="1:19">
      <c r="A270" s="9">
        <v>2011</v>
      </c>
      <c r="B270" s="9">
        <v>20</v>
      </c>
      <c r="C270" s="5" t="s">
        <v>60</v>
      </c>
      <c r="D270" s="6">
        <v>60</v>
      </c>
      <c r="E270" s="7">
        <v>0.8</v>
      </c>
      <c r="F270" s="7">
        <v>6.1</v>
      </c>
      <c r="G270" s="7">
        <v>2.4</v>
      </c>
      <c r="H270" s="7">
        <f t="shared" ref="H270:H276" si="79">E270*4.1+F270*9.3+G270*4.1</f>
        <v>69.850000000000009</v>
      </c>
      <c r="I270" s="9">
        <v>2011</v>
      </c>
      <c r="J270" s="9">
        <v>20</v>
      </c>
      <c r="K270" s="5" t="s">
        <v>60</v>
      </c>
      <c r="L270" s="6">
        <v>100</v>
      </c>
      <c r="M270" s="7">
        <v>1.3</v>
      </c>
      <c r="N270" s="7">
        <v>10.199999999999999</v>
      </c>
      <c r="O270" s="7">
        <v>4</v>
      </c>
      <c r="P270" s="7">
        <f t="shared" ref="P270:P275" si="80">M270*4.1+N270*9.3+O270*4.1</f>
        <v>116.59</v>
      </c>
    </row>
    <row r="271" spans="1:19" ht="17.399999999999999" customHeight="1">
      <c r="A271" s="9">
        <v>2011</v>
      </c>
      <c r="B271" s="9">
        <v>101</v>
      </c>
      <c r="C271" s="5" t="s">
        <v>129</v>
      </c>
      <c r="D271" s="6" t="s">
        <v>87</v>
      </c>
      <c r="E271" s="7">
        <v>5.6</v>
      </c>
      <c r="F271" s="7">
        <v>5.4</v>
      </c>
      <c r="G271" s="7">
        <v>20.5</v>
      </c>
      <c r="H271" s="7">
        <f t="shared" si="79"/>
        <v>157.23000000000002</v>
      </c>
      <c r="I271" s="9">
        <v>2011</v>
      </c>
      <c r="J271" s="9">
        <v>101</v>
      </c>
      <c r="K271" s="5" t="s">
        <v>129</v>
      </c>
      <c r="L271" s="6" t="s">
        <v>87</v>
      </c>
      <c r="M271" s="7">
        <v>5.6</v>
      </c>
      <c r="N271" s="7">
        <v>5.4</v>
      </c>
      <c r="O271" s="7">
        <v>20.5</v>
      </c>
      <c r="P271" s="7">
        <f t="shared" si="80"/>
        <v>157.23000000000002</v>
      </c>
    </row>
    <row r="272" spans="1:19" ht="10.5" customHeight="1">
      <c r="A272" s="9">
        <v>2011</v>
      </c>
      <c r="B272" s="9">
        <v>270</v>
      </c>
      <c r="C272" s="5" t="s">
        <v>130</v>
      </c>
      <c r="D272" s="6">
        <v>90</v>
      </c>
      <c r="E272" s="7">
        <v>8.5</v>
      </c>
      <c r="F272" s="7">
        <v>7.2</v>
      </c>
      <c r="G272" s="7">
        <v>8</v>
      </c>
      <c r="H272" s="7">
        <f t="shared" si="79"/>
        <v>134.61000000000001</v>
      </c>
      <c r="I272" s="9">
        <v>2011</v>
      </c>
      <c r="J272" s="9">
        <v>270</v>
      </c>
      <c r="K272" s="5" t="s">
        <v>130</v>
      </c>
      <c r="L272" s="6" t="s">
        <v>143</v>
      </c>
      <c r="M272" s="7">
        <v>14.3</v>
      </c>
      <c r="N272" s="7">
        <v>9.6999999999999993</v>
      </c>
      <c r="O272" s="7">
        <v>11.6</v>
      </c>
      <c r="P272" s="7">
        <f t="shared" si="80"/>
        <v>196.39999999999998</v>
      </c>
    </row>
    <row r="273" spans="1:16">
      <c r="A273" s="9">
        <v>2008</v>
      </c>
      <c r="B273" s="9">
        <v>346</v>
      </c>
      <c r="C273" s="5" t="s">
        <v>131</v>
      </c>
      <c r="D273" s="6">
        <v>150</v>
      </c>
      <c r="E273" s="7">
        <v>3.5</v>
      </c>
      <c r="F273" s="7">
        <v>4.2</v>
      </c>
      <c r="G273" s="7">
        <v>14.9</v>
      </c>
      <c r="H273" s="7">
        <f t="shared" si="79"/>
        <v>114.5</v>
      </c>
      <c r="I273" s="9">
        <v>2008</v>
      </c>
      <c r="J273" s="9">
        <v>346</v>
      </c>
      <c r="K273" s="5" t="s">
        <v>131</v>
      </c>
      <c r="L273" s="6">
        <v>180</v>
      </c>
      <c r="M273" s="7">
        <v>8.9</v>
      </c>
      <c r="N273" s="7">
        <v>6.9</v>
      </c>
      <c r="O273" s="7">
        <v>21.6</v>
      </c>
      <c r="P273" s="7">
        <f t="shared" si="80"/>
        <v>189.22</v>
      </c>
    </row>
    <row r="274" spans="1:16" ht="11.25" customHeight="1">
      <c r="A274" s="9">
        <v>2008</v>
      </c>
      <c r="B274" s="9">
        <v>430</v>
      </c>
      <c r="C274" s="5" t="s">
        <v>47</v>
      </c>
      <c r="D274" s="19">
        <v>200</v>
      </c>
      <c r="E274" s="7">
        <v>0</v>
      </c>
      <c r="F274" s="7">
        <v>0</v>
      </c>
      <c r="G274" s="7">
        <v>9.6999999999999993</v>
      </c>
      <c r="H274" s="7">
        <f t="shared" si="79"/>
        <v>39.769999999999996</v>
      </c>
      <c r="I274" s="9">
        <v>2008</v>
      </c>
      <c r="J274" s="9">
        <v>430</v>
      </c>
      <c r="K274" s="5" t="s">
        <v>47</v>
      </c>
      <c r="L274" s="19">
        <v>200</v>
      </c>
      <c r="M274" s="7">
        <v>0</v>
      </c>
      <c r="N274" s="7">
        <v>0</v>
      </c>
      <c r="O274" s="7">
        <v>9.6999999999999993</v>
      </c>
      <c r="P274" s="7">
        <f t="shared" si="80"/>
        <v>39.769999999999996</v>
      </c>
    </row>
    <row r="275" spans="1:16" ht="9.75" customHeight="1">
      <c r="A275" s="9">
        <v>2008</v>
      </c>
      <c r="B275" s="9" t="s">
        <v>32</v>
      </c>
      <c r="C275" s="5" t="s">
        <v>33</v>
      </c>
      <c r="D275" s="6">
        <v>40</v>
      </c>
      <c r="E275" s="7">
        <v>2.6</v>
      </c>
      <c r="F275" s="7">
        <v>0.4</v>
      </c>
      <c r="G275" s="7">
        <v>17</v>
      </c>
      <c r="H275" s="7">
        <f t="shared" si="79"/>
        <v>84.079999999999984</v>
      </c>
      <c r="I275" s="9">
        <v>2008</v>
      </c>
      <c r="J275" s="9" t="s">
        <v>32</v>
      </c>
      <c r="K275" s="5" t="s">
        <v>33</v>
      </c>
      <c r="L275" s="6">
        <v>40</v>
      </c>
      <c r="M275" s="7">
        <v>2.6</v>
      </c>
      <c r="N275" s="7">
        <v>0.4</v>
      </c>
      <c r="O275" s="7">
        <v>17</v>
      </c>
      <c r="P275" s="7">
        <f t="shared" si="80"/>
        <v>84.079999999999984</v>
      </c>
    </row>
    <row r="276" spans="1:16">
      <c r="A276" s="9">
        <v>2008</v>
      </c>
      <c r="B276" s="9" t="s">
        <v>32</v>
      </c>
      <c r="C276" s="5" t="s">
        <v>34</v>
      </c>
      <c r="D276" s="19">
        <v>50</v>
      </c>
      <c r="E276" s="7">
        <v>6.3</v>
      </c>
      <c r="F276" s="7">
        <v>4</v>
      </c>
      <c r="G276" s="7">
        <v>30.6</v>
      </c>
      <c r="H276" s="7">
        <f t="shared" si="79"/>
        <v>188.49</v>
      </c>
      <c r="I276" s="68" t="s">
        <v>23</v>
      </c>
      <c r="J276" s="69"/>
      <c r="K276" s="69"/>
      <c r="L276" s="20">
        <v>883</v>
      </c>
      <c r="M276" s="21">
        <f>SUM(M270:M275)</f>
        <v>32.700000000000003</v>
      </c>
      <c r="N276" s="21">
        <f>SUM(N270:N275)</f>
        <v>32.599999999999994</v>
      </c>
      <c r="O276" s="21">
        <f>SUM(O270:O275)</f>
        <v>84.4</v>
      </c>
      <c r="P276" s="21">
        <f>SUM(P270:P275)</f>
        <v>783.29</v>
      </c>
    </row>
    <row r="277" spans="1:16">
      <c r="A277" s="68" t="s">
        <v>23</v>
      </c>
      <c r="B277" s="69"/>
      <c r="C277" s="69"/>
      <c r="D277" s="20">
        <v>850</v>
      </c>
      <c r="E277" s="21">
        <f>SUM(E270:E276)</f>
        <v>27.3</v>
      </c>
      <c r="F277" s="21">
        <f>SUM(F270:F276)</f>
        <v>27.299999999999997</v>
      </c>
      <c r="G277" s="21">
        <f>SUM(G270:G276)</f>
        <v>103.1</v>
      </c>
      <c r="H277" s="21">
        <f>SUM(H270:H276)</f>
        <v>788.53</v>
      </c>
      <c r="I277" s="80" t="s">
        <v>35</v>
      </c>
      <c r="J277" s="81"/>
      <c r="K277" s="11"/>
      <c r="L277" s="32"/>
      <c r="M277" s="33"/>
      <c r="N277" s="33"/>
      <c r="O277" s="33"/>
      <c r="P277" s="33"/>
    </row>
    <row r="278" spans="1:16" ht="11.25" customHeight="1">
      <c r="A278" s="80" t="s">
        <v>35</v>
      </c>
      <c r="B278" s="81"/>
      <c r="C278" s="11"/>
      <c r="D278" s="32"/>
      <c r="E278" s="33"/>
      <c r="F278" s="33"/>
      <c r="G278" s="33"/>
      <c r="H278" s="33"/>
      <c r="I278" s="9">
        <v>2011</v>
      </c>
      <c r="J278" s="9">
        <v>418</v>
      </c>
      <c r="K278" s="5" t="s">
        <v>55</v>
      </c>
      <c r="L278" s="6">
        <v>75</v>
      </c>
      <c r="M278" s="7">
        <v>10.1</v>
      </c>
      <c r="N278" s="7">
        <v>11.1</v>
      </c>
      <c r="O278" s="7">
        <v>30.8</v>
      </c>
      <c r="P278" s="7">
        <f t="shared" ref="P278:P280" si="81">M278*4.1+N278*9.3+O278*4.1</f>
        <v>270.91999999999996</v>
      </c>
    </row>
    <row r="279" spans="1:16" ht="9" customHeight="1">
      <c r="A279" s="9">
        <v>2011</v>
      </c>
      <c r="B279" s="9">
        <v>418</v>
      </c>
      <c r="C279" s="5" t="s">
        <v>55</v>
      </c>
      <c r="D279" s="6">
        <v>75</v>
      </c>
      <c r="E279" s="7">
        <v>10.1</v>
      </c>
      <c r="F279" s="7">
        <v>11.1</v>
      </c>
      <c r="G279" s="7">
        <v>30.8</v>
      </c>
      <c r="H279" s="7">
        <f t="shared" ref="H279:H281" si="82">E279*4.1+F279*9.3+G279*4.1</f>
        <v>270.91999999999996</v>
      </c>
      <c r="I279" s="9">
        <v>2011</v>
      </c>
      <c r="J279" s="9">
        <v>389</v>
      </c>
      <c r="K279" s="5" t="s">
        <v>79</v>
      </c>
      <c r="L279" s="6">
        <v>200</v>
      </c>
      <c r="M279" s="7">
        <v>1</v>
      </c>
      <c r="N279" s="7">
        <v>0.2</v>
      </c>
      <c r="O279" s="7">
        <v>19.600000000000001</v>
      </c>
      <c r="P279" s="7">
        <f t="shared" si="81"/>
        <v>86.32</v>
      </c>
    </row>
    <row r="280" spans="1:16" ht="12" customHeight="1">
      <c r="A280" s="9">
        <v>2011</v>
      </c>
      <c r="B280" s="9">
        <v>389</v>
      </c>
      <c r="C280" s="5" t="s">
        <v>79</v>
      </c>
      <c r="D280" s="6">
        <v>200</v>
      </c>
      <c r="E280" s="7">
        <v>1</v>
      </c>
      <c r="F280" s="7">
        <v>0.2</v>
      </c>
      <c r="G280" s="7">
        <v>19.600000000000001</v>
      </c>
      <c r="H280" s="7">
        <f t="shared" si="82"/>
        <v>86.32</v>
      </c>
      <c r="I280" s="9">
        <v>2008</v>
      </c>
      <c r="J280" s="9">
        <v>340</v>
      </c>
      <c r="K280" s="5" t="s">
        <v>124</v>
      </c>
      <c r="L280" s="19">
        <v>120</v>
      </c>
      <c r="M280" s="7">
        <v>0.8</v>
      </c>
      <c r="N280" s="7">
        <v>0.2</v>
      </c>
      <c r="O280" s="7">
        <v>7.5</v>
      </c>
      <c r="P280" s="7">
        <f t="shared" si="81"/>
        <v>35.89</v>
      </c>
    </row>
    <row r="281" spans="1:16" ht="11.4" customHeight="1">
      <c r="A281" s="9">
        <v>2008</v>
      </c>
      <c r="B281" s="9">
        <v>340</v>
      </c>
      <c r="C281" s="5" t="s">
        <v>74</v>
      </c>
      <c r="D281" s="19">
        <v>190</v>
      </c>
      <c r="E281" s="7">
        <v>0.8</v>
      </c>
      <c r="F281" s="7">
        <v>0.2</v>
      </c>
      <c r="G281" s="7">
        <v>7.5</v>
      </c>
      <c r="H281" s="7">
        <f t="shared" si="82"/>
        <v>35.89</v>
      </c>
      <c r="I281" s="68" t="s">
        <v>23</v>
      </c>
      <c r="J281" s="69"/>
      <c r="K281" s="69"/>
      <c r="L281" s="20">
        <f t="shared" ref="L281:P281" si="83">SUM(L278:L280)</f>
        <v>395</v>
      </c>
      <c r="M281" s="21">
        <f t="shared" si="83"/>
        <v>11.9</v>
      </c>
      <c r="N281" s="21">
        <f t="shared" si="83"/>
        <v>11.499999999999998</v>
      </c>
      <c r="O281" s="21">
        <f t="shared" si="83"/>
        <v>57.900000000000006</v>
      </c>
      <c r="P281" s="21">
        <f t="shared" si="83"/>
        <v>393.12999999999994</v>
      </c>
    </row>
    <row r="282" spans="1:16" ht="13.2" customHeight="1">
      <c r="A282" s="68" t="s">
        <v>23</v>
      </c>
      <c r="B282" s="69"/>
      <c r="C282" s="69"/>
      <c r="D282" s="20">
        <f t="shared" ref="D282:H282" si="84">SUM(D279:D281)</f>
        <v>465</v>
      </c>
      <c r="E282" s="21">
        <f t="shared" si="84"/>
        <v>11.9</v>
      </c>
      <c r="F282" s="21">
        <f t="shared" si="84"/>
        <v>11.499999999999998</v>
      </c>
      <c r="G282" s="21">
        <f t="shared" si="84"/>
        <v>57.900000000000006</v>
      </c>
      <c r="H282" s="21">
        <f t="shared" si="84"/>
        <v>393.12999999999994</v>
      </c>
      <c r="I282" s="68" t="s">
        <v>39</v>
      </c>
      <c r="J282" s="69"/>
      <c r="K282" s="69"/>
      <c r="L282" s="70"/>
      <c r="M282" s="37">
        <f>M268+M276+M281</f>
        <v>67.500000000000014</v>
      </c>
      <c r="N282" s="37">
        <f>N268+N276+N281</f>
        <v>69.179999999999993</v>
      </c>
      <c r="O282" s="37">
        <f>O268+O276+O281</f>
        <v>236.80000000000004</v>
      </c>
      <c r="P282" s="37">
        <f>P268+P276+P281</f>
        <v>1891.0039999999999</v>
      </c>
    </row>
    <row r="283" spans="1:16" ht="11.25" customHeight="1">
      <c r="A283" s="68" t="s">
        <v>39</v>
      </c>
      <c r="B283" s="69"/>
      <c r="C283" s="69"/>
      <c r="D283" s="70"/>
      <c r="E283" s="8">
        <f>E268+E277+E282</f>
        <v>59.699999999999996</v>
      </c>
      <c r="F283" s="8">
        <f t="shared" ref="F283:G283" si="85">F268+F277+F282</f>
        <v>61</v>
      </c>
      <c r="G283" s="8">
        <f t="shared" si="85"/>
        <v>242.1</v>
      </c>
      <c r="H283" s="8">
        <f>H268+H277+H282</f>
        <v>1804.6799999999998</v>
      </c>
      <c r="I283" s="68" t="s">
        <v>93</v>
      </c>
      <c r="J283" s="69"/>
      <c r="K283" s="69"/>
      <c r="L283" s="69"/>
      <c r="M283" s="30">
        <v>1</v>
      </c>
      <c r="N283" s="31">
        <v>1</v>
      </c>
      <c r="O283" s="31">
        <v>4</v>
      </c>
      <c r="P283" s="41" t="s">
        <v>32</v>
      </c>
    </row>
    <row r="284" spans="1:16" ht="11.25" customHeight="1">
      <c r="A284" s="68" t="s">
        <v>93</v>
      </c>
      <c r="B284" s="69"/>
      <c r="C284" s="69"/>
      <c r="D284" s="69"/>
      <c r="E284" s="30">
        <v>1</v>
      </c>
      <c r="F284" s="31">
        <v>1</v>
      </c>
      <c r="G284" s="31">
        <v>4</v>
      </c>
      <c r="H284" s="41" t="s">
        <v>32</v>
      </c>
    </row>
    <row r="285" spans="1:16" ht="12" customHeight="1"/>
    <row r="286" spans="1:16" ht="9.75" customHeight="1">
      <c r="A286" s="74" t="s">
        <v>132</v>
      </c>
      <c r="B286" s="74"/>
      <c r="C286" s="74"/>
      <c r="D286" s="74" t="s">
        <v>107</v>
      </c>
      <c r="E286" s="74"/>
      <c r="F286" s="1"/>
      <c r="G286" s="1"/>
      <c r="H286" s="1"/>
      <c r="I286" s="74" t="s">
        <v>132</v>
      </c>
      <c r="J286" s="74"/>
      <c r="K286" s="74"/>
      <c r="L286" s="74" t="s">
        <v>107</v>
      </c>
      <c r="M286" s="74"/>
    </row>
    <row r="287" spans="1:16" ht="13.5" customHeight="1">
      <c r="A287" s="74" t="s">
        <v>6</v>
      </c>
      <c r="B287" s="74"/>
      <c r="C287" s="74"/>
      <c r="D287" s="74" t="s">
        <v>110</v>
      </c>
      <c r="E287" s="74"/>
      <c r="F287" s="1"/>
      <c r="G287" s="1"/>
      <c r="H287" s="1"/>
      <c r="I287" s="74" t="s">
        <v>6</v>
      </c>
      <c r="J287" s="74"/>
      <c r="K287" s="74"/>
      <c r="L287" s="74" t="s">
        <v>110</v>
      </c>
      <c r="M287" s="74"/>
    </row>
    <row r="288" spans="1:16" ht="11.25" customHeight="1">
      <c r="A288" s="96" t="s">
        <v>7</v>
      </c>
      <c r="B288" s="96"/>
      <c r="C288" s="96"/>
      <c r="D288" s="96" t="s">
        <v>42</v>
      </c>
      <c r="E288" s="96"/>
      <c r="F288" s="1"/>
      <c r="G288" s="1"/>
      <c r="H288" s="1"/>
      <c r="I288" s="67" t="s">
        <v>7</v>
      </c>
      <c r="J288" s="67"/>
      <c r="K288" s="67"/>
      <c r="L288" s="67" t="s">
        <v>43</v>
      </c>
      <c r="M288" s="67"/>
      <c r="N288" s="13"/>
      <c r="O288" s="13"/>
      <c r="P288" s="13"/>
    </row>
    <row r="289" spans="1:16" ht="12" customHeight="1">
      <c r="A289" s="75" t="s">
        <v>8</v>
      </c>
      <c r="B289" s="75" t="s">
        <v>9</v>
      </c>
      <c r="C289" s="82" t="s">
        <v>10</v>
      </c>
      <c r="D289" s="75" t="s">
        <v>11</v>
      </c>
      <c r="E289" s="77" t="s">
        <v>12</v>
      </c>
      <c r="F289" s="78"/>
      <c r="G289" s="79"/>
      <c r="H289" s="75" t="s">
        <v>13</v>
      </c>
      <c r="I289" s="75" t="s">
        <v>8</v>
      </c>
      <c r="J289" s="75" t="s">
        <v>9</v>
      </c>
      <c r="K289" s="82" t="s">
        <v>10</v>
      </c>
      <c r="L289" s="75" t="s">
        <v>11</v>
      </c>
      <c r="M289" s="77" t="s">
        <v>12</v>
      </c>
      <c r="N289" s="78"/>
      <c r="O289" s="79"/>
      <c r="P289" s="75" t="s">
        <v>13</v>
      </c>
    </row>
    <row r="290" spans="1:16" ht="11.25" customHeight="1">
      <c r="A290" s="76"/>
      <c r="B290" s="76"/>
      <c r="C290" s="83"/>
      <c r="D290" s="76"/>
      <c r="E290" s="4" t="s">
        <v>14</v>
      </c>
      <c r="F290" s="4" t="s">
        <v>15</v>
      </c>
      <c r="G290" s="4" t="s">
        <v>16</v>
      </c>
      <c r="H290" s="76"/>
      <c r="I290" s="76"/>
      <c r="J290" s="76"/>
      <c r="K290" s="83"/>
      <c r="L290" s="76"/>
      <c r="M290" s="4" t="s">
        <v>14</v>
      </c>
      <c r="N290" s="4" t="s">
        <v>15</v>
      </c>
      <c r="O290" s="4" t="s">
        <v>16</v>
      </c>
      <c r="P290" s="76"/>
    </row>
    <row r="291" spans="1:16" ht="14.4" customHeight="1">
      <c r="A291" s="10" t="s">
        <v>17</v>
      </c>
      <c r="B291" s="11"/>
      <c r="C291" s="11"/>
      <c r="D291" s="33"/>
      <c r="E291" s="33"/>
      <c r="F291" s="33"/>
      <c r="G291" s="33"/>
      <c r="H291" s="33"/>
      <c r="I291" s="10" t="s">
        <v>17</v>
      </c>
      <c r="J291" s="11"/>
      <c r="K291" s="11"/>
      <c r="L291" s="11"/>
      <c r="M291" s="11"/>
      <c r="N291" s="11"/>
      <c r="O291" s="11"/>
      <c r="P291" s="11"/>
    </row>
    <row r="292" spans="1:16" ht="16.8">
      <c r="A292" s="9">
        <v>2008</v>
      </c>
      <c r="B292" s="9">
        <v>189</v>
      </c>
      <c r="C292" s="5" t="s">
        <v>133</v>
      </c>
      <c r="D292" s="6">
        <v>250</v>
      </c>
      <c r="E292" s="7">
        <v>5.6</v>
      </c>
      <c r="F292" s="7">
        <v>3.7</v>
      </c>
      <c r="G292" s="7">
        <v>42.9</v>
      </c>
      <c r="H292" s="7">
        <f t="shared" ref="H292:H295" si="86">E292*4.1+F292*9.3+G292*4.1</f>
        <v>233.26</v>
      </c>
      <c r="I292" s="9">
        <v>2008</v>
      </c>
      <c r="J292" s="9">
        <v>189</v>
      </c>
      <c r="K292" s="5" t="s">
        <v>133</v>
      </c>
      <c r="L292" s="6" t="s">
        <v>144</v>
      </c>
      <c r="M292" s="7">
        <v>5.6</v>
      </c>
      <c r="N292" s="7">
        <v>3.7</v>
      </c>
      <c r="O292" s="7">
        <v>42.9</v>
      </c>
      <c r="P292" s="7">
        <f t="shared" ref="P292:P295" si="87">M292*4.1+N292*9.3+O292*4.1</f>
        <v>233.26</v>
      </c>
    </row>
    <row r="293" spans="1:16" ht="9.75" customHeight="1">
      <c r="A293" s="9">
        <v>2011</v>
      </c>
      <c r="B293" s="9">
        <v>379</v>
      </c>
      <c r="C293" s="5" t="s">
        <v>134</v>
      </c>
      <c r="D293" s="6">
        <v>200</v>
      </c>
      <c r="E293" s="7">
        <v>3.3</v>
      </c>
      <c r="F293" s="7">
        <v>2.4</v>
      </c>
      <c r="G293" s="7">
        <v>36.6</v>
      </c>
      <c r="H293" s="7">
        <f t="shared" si="86"/>
        <v>185.91</v>
      </c>
      <c r="I293" s="9">
        <v>2011</v>
      </c>
      <c r="J293" s="9">
        <v>379</v>
      </c>
      <c r="K293" s="5" t="s">
        <v>134</v>
      </c>
      <c r="L293" s="6">
        <v>200</v>
      </c>
      <c r="M293" s="7">
        <v>3.3</v>
      </c>
      <c r="N293" s="7">
        <v>2.4</v>
      </c>
      <c r="O293" s="7">
        <v>36.6</v>
      </c>
      <c r="P293" s="7">
        <f t="shared" si="87"/>
        <v>185.91</v>
      </c>
    </row>
    <row r="294" spans="1:16">
      <c r="A294" s="9">
        <v>2011</v>
      </c>
      <c r="B294" s="9">
        <v>1</v>
      </c>
      <c r="C294" s="5" t="s">
        <v>101</v>
      </c>
      <c r="D294" s="6" t="s">
        <v>145</v>
      </c>
      <c r="E294" s="7">
        <v>3.8</v>
      </c>
      <c r="F294" s="7">
        <v>10.6</v>
      </c>
      <c r="G294" s="7">
        <v>18.399999999999999</v>
      </c>
      <c r="H294" s="7">
        <f t="shared" si="86"/>
        <v>189.59999999999997</v>
      </c>
      <c r="I294" s="9">
        <v>2011</v>
      </c>
      <c r="J294" s="9">
        <v>1</v>
      </c>
      <c r="K294" s="5" t="s">
        <v>101</v>
      </c>
      <c r="L294" s="6" t="s">
        <v>140</v>
      </c>
      <c r="M294" s="7">
        <v>6.2</v>
      </c>
      <c r="N294" s="7">
        <v>12.3</v>
      </c>
      <c r="O294" s="7">
        <v>24.1</v>
      </c>
      <c r="P294" s="7">
        <f t="shared" si="87"/>
        <v>238.62</v>
      </c>
    </row>
    <row r="295" spans="1:16" ht="12" customHeight="1">
      <c r="A295" s="9">
        <v>2011</v>
      </c>
      <c r="B295" s="9">
        <v>209</v>
      </c>
      <c r="C295" s="5" t="s">
        <v>135</v>
      </c>
      <c r="D295" s="19">
        <v>40</v>
      </c>
      <c r="E295" s="7">
        <v>8.6999999999999993</v>
      </c>
      <c r="F295" s="7">
        <v>7</v>
      </c>
      <c r="G295" s="7">
        <v>0.4</v>
      </c>
      <c r="H295" s="7">
        <f t="shared" si="86"/>
        <v>102.41000000000001</v>
      </c>
      <c r="I295" s="9">
        <v>2011</v>
      </c>
      <c r="J295" s="9">
        <v>209</v>
      </c>
      <c r="K295" s="5" t="s">
        <v>135</v>
      </c>
      <c r="L295" s="19">
        <v>40</v>
      </c>
      <c r="M295" s="7">
        <v>8.6999999999999993</v>
      </c>
      <c r="N295" s="7">
        <v>7</v>
      </c>
      <c r="O295" s="7">
        <v>0.4</v>
      </c>
      <c r="P295" s="7">
        <f t="shared" si="87"/>
        <v>102.41000000000001</v>
      </c>
    </row>
    <row r="296" spans="1:16">
      <c r="A296" s="68" t="s">
        <v>23</v>
      </c>
      <c r="B296" s="69"/>
      <c r="C296" s="69"/>
      <c r="D296" s="20">
        <v>530</v>
      </c>
      <c r="E296" s="8">
        <f t="shared" ref="E296:H296" si="88">SUM(E292:E295)</f>
        <v>21.4</v>
      </c>
      <c r="F296" s="8">
        <f t="shared" si="88"/>
        <v>23.7</v>
      </c>
      <c r="G296" s="8">
        <f t="shared" si="88"/>
        <v>98.300000000000011</v>
      </c>
      <c r="H296" s="8">
        <f t="shared" si="88"/>
        <v>711.18</v>
      </c>
      <c r="I296" s="68" t="s">
        <v>23</v>
      </c>
      <c r="J296" s="69"/>
      <c r="K296" s="69"/>
      <c r="L296" s="20">
        <v>555</v>
      </c>
      <c r="M296" s="8">
        <f>SUM(M292:M295)</f>
        <v>23.799999999999997</v>
      </c>
      <c r="N296" s="8">
        <f>SUM(N292:N295)</f>
        <v>25.4</v>
      </c>
      <c r="O296" s="8">
        <f>SUM(O292:O295)</f>
        <v>104</v>
      </c>
      <c r="P296" s="8">
        <f>SUM(P292:P295)</f>
        <v>760.19999999999993</v>
      </c>
    </row>
    <row r="297" spans="1:16" ht="12.75" customHeight="1">
      <c r="A297" s="10" t="s">
        <v>24</v>
      </c>
      <c r="B297" s="11"/>
      <c r="C297" s="11"/>
      <c r="D297" s="32"/>
      <c r="E297" s="33"/>
      <c r="F297" s="33"/>
      <c r="G297" s="33"/>
      <c r="H297" s="33"/>
      <c r="I297" s="10" t="s">
        <v>24</v>
      </c>
      <c r="J297" s="11"/>
      <c r="K297" s="11"/>
      <c r="L297" s="32"/>
      <c r="M297" s="33"/>
      <c r="N297" s="33"/>
      <c r="O297" s="33"/>
      <c r="P297" s="33"/>
    </row>
    <row r="298" spans="1:16" ht="10.5" customHeight="1">
      <c r="A298" s="9">
        <v>2008</v>
      </c>
      <c r="B298" s="9">
        <v>3</v>
      </c>
      <c r="C298" s="5" t="s">
        <v>136</v>
      </c>
      <c r="D298" s="6">
        <v>60</v>
      </c>
      <c r="E298" s="7">
        <v>0.7</v>
      </c>
      <c r="F298" s="7">
        <v>0.1</v>
      </c>
      <c r="G298" s="7">
        <v>2.2999999999999998</v>
      </c>
      <c r="H298" s="7">
        <f t="shared" ref="H298:H304" si="89">E298*4.1+F298*9.3+G298*4.1</f>
        <v>13.229999999999997</v>
      </c>
      <c r="I298" s="9">
        <v>2008</v>
      </c>
      <c r="J298" s="9">
        <v>3</v>
      </c>
      <c r="K298" s="5" t="s">
        <v>136</v>
      </c>
      <c r="L298" s="6">
        <v>100</v>
      </c>
      <c r="M298" s="7">
        <v>3.2</v>
      </c>
      <c r="N298" s="7">
        <v>1.2</v>
      </c>
      <c r="O298" s="7">
        <v>8.9</v>
      </c>
      <c r="P298" s="7">
        <f t="shared" ref="P298:P303" si="90">M298*4.1+N298*9.3+O298*4.1</f>
        <v>60.769999999999996</v>
      </c>
    </row>
    <row r="299" spans="1:16" ht="14.4" customHeight="1">
      <c r="A299" s="9">
        <v>2012</v>
      </c>
      <c r="B299" s="9">
        <v>77</v>
      </c>
      <c r="C299" s="5" t="s">
        <v>137</v>
      </c>
      <c r="D299" s="6" t="s">
        <v>98</v>
      </c>
      <c r="E299" s="7">
        <v>7.1</v>
      </c>
      <c r="F299" s="7">
        <v>8.1</v>
      </c>
      <c r="G299" s="7">
        <v>19.3</v>
      </c>
      <c r="H299" s="7">
        <f t="shared" si="89"/>
        <v>183.57</v>
      </c>
      <c r="I299" s="9">
        <v>2012</v>
      </c>
      <c r="J299" s="9">
        <v>77</v>
      </c>
      <c r="K299" s="5" t="s">
        <v>137</v>
      </c>
      <c r="L299" s="6" t="s">
        <v>87</v>
      </c>
      <c r="M299" s="7">
        <v>7.1</v>
      </c>
      <c r="N299" s="7">
        <v>8.1</v>
      </c>
      <c r="O299" s="7">
        <v>19.3</v>
      </c>
      <c r="P299" s="7">
        <f t="shared" si="90"/>
        <v>183.57</v>
      </c>
    </row>
    <row r="300" spans="1:16" ht="12" customHeight="1">
      <c r="A300" s="9">
        <v>2008</v>
      </c>
      <c r="B300" s="9">
        <v>257</v>
      </c>
      <c r="C300" s="5" t="s">
        <v>138</v>
      </c>
      <c r="D300" s="6">
        <v>100</v>
      </c>
      <c r="E300" s="7">
        <v>11.9</v>
      </c>
      <c r="F300" s="7">
        <v>12.7</v>
      </c>
      <c r="G300" s="7">
        <v>8.9</v>
      </c>
      <c r="H300" s="7">
        <f t="shared" si="89"/>
        <v>203.39</v>
      </c>
      <c r="I300" s="9">
        <v>2008</v>
      </c>
      <c r="J300" s="9">
        <v>257</v>
      </c>
      <c r="K300" s="5" t="s">
        <v>138</v>
      </c>
      <c r="L300" s="6">
        <v>100</v>
      </c>
      <c r="M300" s="7">
        <v>11.9</v>
      </c>
      <c r="N300" s="7">
        <v>12.7</v>
      </c>
      <c r="O300" s="7">
        <v>8.9</v>
      </c>
      <c r="P300" s="7">
        <f t="shared" si="90"/>
        <v>203.39</v>
      </c>
    </row>
    <row r="301" spans="1:16" ht="12.75" customHeight="1">
      <c r="A301" s="9">
        <v>2008</v>
      </c>
      <c r="B301" s="9">
        <v>141</v>
      </c>
      <c r="C301" s="5" t="s">
        <v>139</v>
      </c>
      <c r="D301" s="6">
        <v>150</v>
      </c>
      <c r="E301" s="7">
        <v>3</v>
      </c>
      <c r="F301" s="7">
        <v>4.5</v>
      </c>
      <c r="G301" s="7">
        <v>31.6</v>
      </c>
      <c r="H301" s="7">
        <f t="shared" si="89"/>
        <v>183.71</v>
      </c>
      <c r="I301" s="9">
        <v>2008</v>
      </c>
      <c r="J301" s="9">
        <v>141</v>
      </c>
      <c r="K301" s="5" t="s">
        <v>139</v>
      </c>
      <c r="L301" s="6">
        <v>180</v>
      </c>
      <c r="M301" s="7">
        <v>4.2</v>
      </c>
      <c r="N301" s="7">
        <v>6.2</v>
      </c>
      <c r="O301" s="7">
        <v>42.3</v>
      </c>
      <c r="P301" s="7">
        <f t="shared" si="90"/>
        <v>248.30999999999997</v>
      </c>
    </row>
    <row r="302" spans="1:16" ht="10.5" customHeight="1">
      <c r="A302" s="9">
        <v>2011</v>
      </c>
      <c r="B302" s="9">
        <v>349</v>
      </c>
      <c r="C302" s="5" t="s">
        <v>54</v>
      </c>
      <c r="D302" s="6">
        <v>200</v>
      </c>
      <c r="E302" s="7">
        <v>0</v>
      </c>
      <c r="F302" s="7">
        <v>0</v>
      </c>
      <c r="G302" s="7">
        <v>9.6999999999999993</v>
      </c>
      <c r="H302" s="7">
        <f t="shared" si="89"/>
        <v>39.769999999999996</v>
      </c>
      <c r="I302" s="9">
        <v>2011</v>
      </c>
      <c r="J302" s="9">
        <v>349</v>
      </c>
      <c r="K302" s="5" t="s">
        <v>54</v>
      </c>
      <c r="L302" s="6">
        <v>200</v>
      </c>
      <c r="M302" s="7">
        <v>0</v>
      </c>
      <c r="N302" s="7">
        <v>0</v>
      </c>
      <c r="O302" s="7">
        <v>9.6999999999999993</v>
      </c>
      <c r="P302" s="7">
        <f t="shared" si="90"/>
        <v>39.769999999999996</v>
      </c>
    </row>
    <row r="303" spans="1:16" ht="12" customHeight="1">
      <c r="A303" s="9">
        <v>2008</v>
      </c>
      <c r="B303" s="9" t="s">
        <v>32</v>
      </c>
      <c r="C303" s="5" t="s">
        <v>33</v>
      </c>
      <c r="D303" s="6">
        <v>40</v>
      </c>
      <c r="E303" s="7">
        <v>2.6</v>
      </c>
      <c r="F303" s="7">
        <v>0.4</v>
      </c>
      <c r="G303" s="7">
        <v>17</v>
      </c>
      <c r="H303" s="7">
        <f t="shared" si="89"/>
        <v>84.079999999999984</v>
      </c>
      <c r="I303" s="9">
        <v>2008</v>
      </c>
      <c r="J303" s="9" t="s">
        <v>32</v>
      </c>
      <c r="K303" s="5" t="s">
        <v>33</v>
      </c>
      <c r="L303" s="6">
        <v>40</v>
      </c>
      <c r="M303" s="7">
        <v>2.6</v>
      </c>
      <c r="N303" s="7">
        <v>0.4</v>
      </c>
      <c r="O303" s="7">
        <v>17</v>
      </c>
      <c r="P303" s="7">
        <f t="shared" si="90"/>
        <v>84.079999999999984</v>
      </c>
    </row>
    <row r="304" spans="1:16" ht="11.25" customHeight="1">
      <c r="A304" s="9">
        <v>2008</v>
      </c>
      <c r="B304" s="9" t="s">
        <v>32</v>
      </c>
      <c r="C304" s="5" t="s">
        <v>34</v>
      </c>
      <c r="D304" s="19">
        <v>50</v>
      </c>
      <c r="E304" s="7">
        <v>6.3</v>
      </c>
      <c r="F304" s="7">
        <v>4</v>
      </c>
      <c r="G304" s="7">
        <v>30.6</v>
      </c>
      <c r="H304" s="7">
        <f t="shared" si="89"/>
        <v>188.49</v>
      </c>
      <c r="I304" s="68" t="s">
        <v>23</v>
      </c>
      <c r="J304" s="69"/>
      <c r="K304" s="69"/>
      <c r="L304" s="20">
        <v>880</v>
      </c>
      <c r="M304" s="8">
        <f>SUM(M298:M303)</f>
        <v>29.000000000000004</v>
      </c>
      <c r="N304" s="8">
        <f>SUM(N298:N303)</f>
        <v>28.599999999999998</v>
      </c>
      <c r="O304" s="8">
        <f>SUM(O298:O303)</f>
        <v>106.10000000000001</v>
      </c>
      <c r="P304" s="8">
        <f>SUM(P298:P303)</f>
        <v>819.88999999999987</v>
      </c>
    </row>
    <row r="305" spans="1:16" ht="10.5" customHeight="1">
      <c r="A305" s="68" t="s">
        <v>23</v>
      </c>
      <c r="B305" s="69"/>
      <c r="C305" s="69"/>
      <c r="D305" s="20">
        <v>875</v>
      </c>
      <c r="E305" s="8">
        <f>SUM(E298:E304)</f>
        <v>31.6</v>
      </c>
      <c r="F305" s="8">
        <f>SUM(F298:F304)</f>
        <v>29.799999999999997</v>
      </c>
      <c r="G305" s="8">
        <f>SUM(G298:G304)</f>
        <v>119.4</v>
      </c>
      <c r="H305" s="8">
        <f>SUM(H298:H304)</f>
        <v>896.24</v>
      </c>
      <c r="I305" s="10" t="s">
        <v>35</v>
      </c>
      <c r="J305" s="11"/>
      <c r="K305" s="11"/>
      <c r="L305" s="32"/>
      <c r="M305" s="33"/>
      <c r="N305" s="33"/>
      <c r="O305" s="33"/>
      <c r="P305" s="33"/>
    </row>
    <row r="306" spans="1:16" ht="11.25" customHeight="1">
      <c r="A306" s="10" t="s">
        <v>35</v>
      </c>
      <c r="B306" s="11"/>
      <c r="C306" s="11"/>
      <c r="D306" s="32"/>
      <c r="E306" s="33"/>
      <c r="F306" s="33"/>
      <c r="G306" s="33"/>
      <c r="H306" s="33"/>
      <c r="I306" s="9">
        <v>2008</v>
      </c>
      <c r="J306" s="9" t="s">
        <v>32</v>
      </c>
      <c r="K306" s="5" t="s">
        <v>38</v>
      </c>
      <c r="L306" s="6">
        <v>125</v>
      </c>
      <c r="M306" s="7">
        <v>2.5</v>
      </c>
      <c r="N306" s="7">
        <v>1.9</v>
      </c>
      <c r="O306" s="7">
        <v>3.8</v>
      </c>
      <c r="P306" s="7">
        <f t="shared" ref="P306:P307" si="91">M306*4.1+N306*9.3+O306*4.1</f>
        <v>43.5</v>
      </c>
    </row>
    <row r="307" spans="1:16" ht="11.25" customHeight="1">
      <c r="A307" s="9">
        <v>2008</v>
      </c>
      <c r="B307" s="9" t="s">
        <v>32</v>
      </c>
      <c r="C307" s="5" t="s">
        <v>38</v>
      </c>
      <c r="D307" s="6">
        <v>125</v>
      </c>
      <c r="E307" s="7">
        <v>2.5</v>
      </c>
      <c r="F307" s="7">
        <v>1.9</v>
      </c>
      <c r="G307" s="7">
        <v>3.8</v>
      </c>
      <c r="H307" s="7">
        <f t="shared" ref="H307:H309" si="92">E307*4.1+F307*9.3+G307*4.1</f>
        <v>43.5</v>
      </c>
      <c r="I307" s="9">
        <v>2011</v>
      </c>
      <c r="J307" s="9" t="s">
        <v>91</v>
      </c>
      <c r="K307" s="5" t="s">
        <v>92</v>
      </c>
      <c r="L307" s="6">
        <v>60</v>
      </c>
      <c r="M307" s="7">
        <v>7.3</v>
      </c>
      <c r="N307" s="7">
        <v>9.1999999999999993</v>
      </c>
      <c r="O307" s="7">
        <v>28.6</v>
      </c>
      <c r="P307" s="7">
        <f t="shared" si="91"/>
        <v>232.75</v>
      </c>
    </row>
    <row r="308" spans="1:16" ht="8.25" customHeight="1">
      <c r="A308" s="9">
        <v>2011</v>
      </c>
      <c r="B308" s="9" t="s">
        <v>91</v>
      </c>
      <c r="C308" s="5" t="s">
        <v>92</v>
      </c>
      <c r="D308" s="6">
        <v>60</v>
      </c>
      <c r="E308" s="7">
        <v>7.3</v>
      </c>
      <c r="F308" s="7">
        <v>9.1999999999999993</v>
      </c>
      <c r="G308" s="7">
        <v>28.6</v>
      </c>
      <c r="H308" s="7">
        <f t="shared" si="92"/>
        <v>232.75</v>
      </c>
      <c r="I308" s="9">
        <v>2011</v>
      </c>
      <c r="J308" s="9">
        <v>389</v>
      </c>
      <c r="K308" s="5" t="s">
        <v>79</v>
      </c>
      <c r="L308" s="19">
        <v>200</v>
      </c>
      <c r="M308" s="7">
        <v>1</v>
      </c>
      <c r="N308" s="7">
        <v>0.2</v>
      </c>
      <c r="O308" s="7">
        <v>19.600000000000001</v>
      </c>
      <c r="P308" s="7">
        <f>M308*4.1+N308*9.3+O308*4.1</f>
        <v>86.32</v>
      </c>
    </row>
    <row r="309" spans="1:16" ht="12.75" customHeight="1">
      <c r="A309" s="9">
        <v>2011</v>
      </c>
      <c r="B309" s="9">
        <v>389</v>
      </c>
      <c r="C309" s="5" t="s">
        <v>79</v>
      </c>
      <c r="D309" s="19">
        <v>200</v>
      </c>
      <c r="E309" s="7">
        <v>1</v>
      </c>
      <c r="F309" s="7">
        <v>0.2</v>
      </c>
      <c r="G309" s="7">
        <v>19.600000000000001</v>
      </c>
      <c r="H309" s="7">
        <f t="shared" si="92"/>
        <v>86.32</v>
      </c>
      <c r="I309" s="68" t="s">
        <v>23</v>
      </c>
      <c r="J309" s="69"/>
      <c r="K309" s="69"/>
      <c r="L309" s="20">
        <f t="shared" ref="L309:P309" si="93">SUM(L306:L308)</f>
        <v>385</v>
      </c>
      <c r="M309" s="21">
        <f t="shared" si="93"/>
        <v>10.8</v>
      </c>
      <c r="N309" s="21">
        <f t="shared" si="93"/>
        <v>11.299999999999999</v>
      </c>
      <c r="O309" s="21">
        <f t="shared" si="93"/>
        <v>52</v>
      </c>
      <c r="P309" s="21">
        <f t="shared" si="93"/>
        <v>362.57</v>
      </c>
    </row>
    <row r="310" spans="1:16">
      <c r="A310" s="68" t="s">
        <v>23</v>
      </c>
      <c r="B310" s="69"/>
      <c r="C310" s="69"/>
      <c r="D310" s="20">
        <f t="shared" ref="D310:H310" si="94">SUM(D307:D309)</f>
        <v>385</v>
      </c>
      <c r="E310" s="21">
        <f t="shared" si="94"/>
        <v>10.8</v>
      </c>
      <c r="F310" s="21">
        <f t="shared" si="94"/>
        <v>11.299999999999999</v>
      </c>
      <c r="G310" s="21">
        <f t="shared" si="94"/>
        <v>52</v>
      </c>
      <c r="H310" s="21">
        <f t="shared" si="94"/>
        <v>362.57</v>
      </c>
      <c r="I310" s="68" t="s">
        <v>39</v>
      </c>
      <c r="J310" s="69"/>
      <c r="K310" s="69"/>
      <c r="L310" s="70"/>
      <c r="M310" s="21">
        <f>M296+M304+M309</f>
        <v>63.599999999999994</v>
      </c>
      <c r="N310" s="21">
        <f>N296+N304+N309</f>
        <v>65.3</v>
      </c>
      <c r="O310" s="21">
        <f>O296+O304+O309</f>
        <v>262.10000000000002</v>
      </c>
      <c r="P310" s="21">
        <f>P296+P304+P309</f>
        <v>1942.6599999999996</v>
      </c>
    </row>
    <row r="311" spans="1:16" ht="12.75" customHeight="1">
      <c r="A311" s="68" t="s">
        <v>39</v>
      </c>
      <c r="B311" s="69"/>
      <c r="C311" s="69"/>
      <c r="D311" s="70"/>
      <c r="E311" s="21">
        <f>E296+E305+E310</f>
        <v>63.8</v>
      </c>
      <c r="F311" s="21">
        <f>F296+F305+F310</f>
        <v>64.8</v>
      </c>
      <c r="G311" s="21">
        <f>G296+G305+G310</f>
        <v>269.70000000000005</v>
      </c>
      <c r="H311" s="21">
        <f>H296+H305+H310</f>
        <v>1969.99</v>
      </c>
      <c r="I311" s="68" t="s">
        <v>93</v>
      </c>
      <c r="J311" s="69"/>
      <c r="K311" s="69"/>
      <c r="L311" s="69"/>
      <c r="M311" s="30">
        <v>1</v>
      </c>
      <c r="N311" s="31">
        <v>1</v>
      </c>
      <c r="O311" s="31">
        <v>4</v>
      </c>
      <c r="P311" s="41" t="s">
        <v>32</v>
      </c>
    </row>
    <row r="312" spans="1:16" ht="10.5" customHeight="1">
      <c r="A312" s="68" t="s">
        <v>93</v>
      </c>
      <c r="B312" s="69"/>
      <c r="C312" s="69"/>
      <c r="D312" s="69"/>
      <c r="E312" s="30">
        <v>1</v>
      </c>
      <c r="F312" s="31">
        <v>1</v>
      </c>
      <c r="G312" s="31">
        <v>4</v>
      </c>
      <c r="H312" s="41" t="s">
        <v>32</v>
      </c>
    </row>
    <row r="313" spans="1:16" ht="11.25" customHeight="1"/>
    <row r="314" spans="1:16" ht="10.5" customHeight="1">
      <c r="A314" s="71" t="s">
        <v>154</v>
      </c>
      <c r="B314" s="71"/>
      <c r="C314" s="71"/>
      <c r="D314" s="71"/>
      <c r="E314" s="71"/>
      <c r="F314" s="71"/>
      <c r="G314" s="71"/>
      <c r="H314" s="71"/>
      <c r="I314" s="71" t="s">
        <v>154</v>
      </c>
      <c r="J314" s="71"/>
      <c r="K314" s="71"/>
      <c r="L314" s="71"/>
      <c r="M314" s="71"/>
      <c r="N314" s="71"/>
      <c r="O314" s="71"/>
      <c r="P314" s="71"/>
    </row>
    <row r="315" spans="1:16" ht="12.75" customHeight="1">
      <c r="A315" s="49"/>
      <c r="I315" s="49"/>
    </row>
    <row r="316" spans="1:16" ht="14.4" customHeight="1">
      <c r="A316" s="99" t="s">
        <v>149</v>
      </c>
      <c r="B316" s="99"/>
      <c r="C316" s="99"/>
      <c r="D316" s="100" t="s">
        <v>12</v>
      </c>
      <c r="E316" s="101"/>
      <c r="F316" s="101"/>
      <c r="G316" s="102"/>
      <c r="I316" s="99" t="s">
        <v>149</v>
      </c>
      <c r="J316" s="99"/>
      <c r="K316" s="99"/>
      <c r="L316" s="100" t="s">
        <v>12</v>
      </c>
      <c r="M316" s="101"/>
      <c r="N316" s="101"/>
      <c r="O316" s="102"/>
    </row>
    <row r="317" spans="1:16">
      <c r="A317" s="99"/>
      <c r="B317" s="99"/>
      <c r="C317" s="99"/>
      <c r="D317" s="103" t="s">
        <v>14</v>
      </c>
      <c r="E317" s="105" t="s">
        <v>15</v>
      </c>
      <c r="F317" s="105" t="s">
        <v>16</v>
      </c>
      <c r="G317" s="75" t="s">
        <v>13</v>
      </c>
      <c r="I317" s="99"/>
      <c r="J317" s="99"/>
      <c r="K317" s="99"/>
      <c r="L317" s="103" t="s">
        <v>14</v>
      </c>
      <c r="M317" s="105" t="s">
        <v>15</v>
      </c>
      <c r="N317" s="105" t="s">
        <v>16</v>
      </c>
      <c r="O317" s="75" t="s">
        <v>13</v>
      </c>
    </row>
    <row r="318" spans="1:16" ht="10.5" customHeight="1">
      <c r="A318" s="99"/>
      <c r="B318" s="99"/>
      <c r="C318" s="99"/>
      <c r="D318" s="104"/>
      <c r="E318" s="106"/>
      <c r="F318" s="107"/>
      <c r="G318" s="107"/>
      <c r="I318" s="99"/>
      <c r="J318" s="99"/>
      <c r="K318" s="99"/>
      <c r="L318" s="104"/>
      <c r="M318" s="106"/>
      <c r="N318" s="107"/>
      <c r="O318" s="107"/>
    </row>
    <row r="319" spans="1:16">
      <c r="A319" s="108" t="s">
        <v>150</v>
      </c>
      <c r="B319" s="109"/>
      <c r="C319" s="110"/>
      <c r="D319" s="51">
        <f>E311+E283+E255+E227+E200</f>
        <v>320.14999999999998</v>
      </c>
      <c r="E319" s="51">
        <f>F311+F283+F255+F227+F200</f>
        <v>322.45</v>
      </c>
      <c r="F319" s="51">
        <f>G311+G283+G255+G227+G200</f>
        <v>1282.4000000000001</v>
      </c>
      <c r="G319" s="51">
        <f>H311+H283+H255+H227+H200</f>
        <v>9544.86</v>
      </c>
      <c r="I319" s="108" t="s">
        <v>150</v>
      </c>
      <c r="J319" s="109"/>
      <c r="K319" s="110"/>
      <c r="L319" s="51">
        <f>M310+M282+M254+M227+M200</f>
        <v>309.94000000000005</v>
      </c>
      <c r="M319" s="51">
        <f>N310+N282+N254+N227+N200</f>
        <v>331.22</v>
      </c>
      <c r="N319" s="51">
        <f>O310+O282+O254+O227+O200</f>
        <v>1278.03</v>
      </c>
      <c r="O319" s="51">
        <f>P310+P282+P254+P227+P200</f>
        <v>9591.0229999999992</v>
      </c>
    </row>
    <row r="320" spans="1:16" ht="11.25" customHeight="1">
      <c r="A320" s="111" t="s">
        <v>151</v>
      </c>
      <c r="B320" s="112"/>
      <c r="C320" s="113"/>
      <c r="D320" s="52">
        <f>D319/5</f>
        <v>64.03</v>
      </c>
      <c r="E320" s="52">
        <f t="shared" ref="E320:F320" si="95">E319/5</f>
        <v>64.489999999999995</v>
      </c>
      <c r="F320" s="52">
        <f t="shared" si="95"/>
        <v>256.48</v>
      </c>
      <c r="G320" s="52">
        <f>G319/5</f>
        <v>1908.9720000000002</v>
      </c>
      <c r="I320" s="111" t="s">
        <v>151</v>
      </c>
      <c r="J320" s="112"/>
      <c r="K320" s="113"/>
      <c r="L320" s="52">
        <f>L319/5</f>
        <v>61.988000000000014</v>
      </c>
      <c r="M320" s="52">
        <f t="shared" ref="M320:O320" si="96">M319/5</f>
        <v>66.244</v>
      </c>
      <c r="N320" s="52">
        <f t="shared" si="96"/>
        <v>255.60599999999999</v>
      </c>
      <c r="O320" s="52">
        <f t="shared" si="96"/>
        <v>1918.2045999999998</v>
      </c>
    </row>
    <row r="321" spans="1:16" ht="9.75" customHeight="1">
      <c r="A321" s="114" t="s">
        <v>152</v>
      </c>
      <c r="B321" s="115"/>
      <c r="C321" s="116"/>
      <c r="D321" s="53">
        <v>1</v>
      </c>
      <c r="E321" s="53">
        <v>1</v>
      </c>
      <c r="F321" s="53">
        <v>4</v>
      </c>
      <c r="G321" s="50"/>
      <c r="I321" s="114" t="s">
        <v>152</v>
      </c>
      <c r="J321" s="115"/>
      <c r="K321" s="116"/>
      <c r="L321" s="53">
        <v>1</v>
      </c>
      <c r="M321" s="53">
        <v>1</v>
      </c>
      <c r="N321" s="53">
        <v>4</v>
      </c>
      <c r="O321" s="50"/>
    </row>
    <row r="322" spans="1:16" ht="10.5" customHeight="1"/>
    <row r="323" spans="1:16" ht="11.25" customHeight="1"/>
    <row r="324" spans="1:16" ht="9" customHeight="1"/>
    <row r="325" spans="1:16" ht="12.75" customHeight="1"/>
    <row r="326" spans="1:16" ht="11.25" customHeight="1"/>
    <row r="327" spans="1:16" ht="12" customHeight="1">
      <c r="A327" s="71" t="s">
        <v>155</v>
      </c>
      <c r="B327" s="71"/>
      <c r="C327" s="71"/>
      <c r="D327" s="71"/>
      <c r="E327" s="71"/>
      <c r="F327" s="71"/>
      <c r="G327" s="71"/>
      <c r="H327" s="71"/>
      <c r="I327" s="71" t="s">
        <v>155</v>
      </c>
      <c r="J327" s="71"/>
      <c r="K327" s="71"/>
      <c r="L327" s="71"/>
      <c r="M327" s="71"/>
      <c r="N327" s="71"/>
      <c r="O327" s="71"/>
      <c r="P327" s="71"/>
    </row>
    <row r="328" spans="1:16" ht="11.25" customHeight="1">
      <c r="A328" s="49"/>
      <c r="I328" s="49"/>
    </row>
    <row r="329" spans="1:16" ht="12.75" customHeight="1">
      <c r="A329" s="99" t="s">
        <v>149</v>
      </c>
      <c r="B329" s="99"/>
      <c r="C329" s="99"/>
      <c r="D329" s="100" t="s">
        <v>12</v>
      </c>
      <c r="E329" s="101"/>
      <c r="F329" s="101"/>
      <c r="G329" s="102"/>
      <c r="I329" s="99" t="s">
        <v>149</v>
      </c>
      <c r="J329" s="99"/>
      <c r="K329" s="99"/>
      <c r="L329" s="100" t="s">
        <v>12</v>
      </c>
      <c r="M329" s="101"/>
      <c r="N329" s="101"/>
      <c r="O329" s="102"/>
    </row>
    <row r="330" spans="1:16" ht="12" customHeight="1">
      <c r="A330" s="99"/>
      <c r="B330" s="99"/>
      <c r="C330" s="99"/>
      <c r="D330" s="103" t="s">
        <v>14</v>
      </c>
      <c r="E330" s="105" t="s">
        <v>15</v>
      </c>
      <c r="F330" s="105" t="s">
        <v>16</v>
      </c>
      <c r="G330" s="75" t="s">
        <v>13</v>
      </c>
      <c r="I330" s="99"/>
      <c r="J330" s="99"/>
      <c r="K330" s="99"/>
      <c r="L330" s="103" t="s">
        <v>14</v>
      </c>
      <c r="M330" s="105" t="s">
        <v>15</v>
      </c>
      <c r="N330" s="105" t="s">
        <v>16</v>
      </c>
      <c r="O330" s="75" t="s">
        <v>13</v>
      </c>
    </row>
    <row r="331" spans="1:16" ht="16.2" customHeight="1">
      <c r="A331" s="99"/>
      <c r="B331" s="99"/>
      <c r="C331" s="99"/>
      <c r="D331" s="104"/>
      <c r="E331" s="106"/>
      <c r="F331" s="107"/>
      <c r="G331" s="107"/>
      <c r="I331" s="99"/>
      <c r="J331" s="99"/>
      <c r="K331" s="99"/>
      <c r="L331" s="104"/>
      <c r="M331" s="106"/>
      <c r="N331" s="107"/>
      <c r="O331" s="107"/>
    </row>
    <row r="332" spans="1:16" ht="11.25" customHeight="1">
      <c r="A332" s="108" t="s">
        <v>150</v>
      </c>
      <c r="B332" s="109"/>
      <c r="C332" s="110"/>
      <c r="D332" s="51">
        <f>D319+D155</f>
        <v>635.54999999999995</v>
      </c>
      <c r="E332" s="51">
        <f>E319+E155</f>
        <v>638.75</v>
      </c>
      <c r="F332" s="51">
        <f>F319+F155</f>
        <v>2599.1999999999998</v>
      </c>
      <c r="G332" s="51">
        <f>G319+G155</f>
        <v>19178.47</v>
      </c>
      <c r="I332" s="108" t="s">
        <v>150</v>
      </c>
      <c r="J332" s="109"/>
      <c r="K332" s="110"/>
      <c r="L332" s="51">
        <f>L319+L155</f>
        <v>630.82000000000005</v>
      </c>
      <c r="M332" s="51">
        <f>M319+M155</f>
        <v>654.32000000000005</v>
      </c>
      <c r="N332" s="51">
        <f>N319+N155</f>
        <v>2650.83</v>
      </c>
      <c r="O332" s="51">
        <f>O319+O155</f>
        <v>19539.940999999999</v>
      </c>
    </row>
    <row r="333" spans="1:16" ht="9.75" customHeight="1">
      <c r="A333" s="111" t="s">
        <v>151</v>
      </c>
      <c r="B333" s="112"/>
      <c r="C333" s="113"/>
      <c r="D333" s="52">
        <f>D332/10</f>
        <v>63.554999999999993</v>
      </c>
      <c r="E333" s="52">
        <f t="shared" ref="E333:G333" si="97">E332/10</f>
        <v>63.875</v>
      </c>
      <c r="F333" s="52">
        <f t="shared" si="97"/>
        <v>259.91999999999996</v>
      </c>
      <c r="G333" s="52">
        <f t="shared" si="97"/>
        <v>1917.8470000000002</v>
      </c>
      <c r="I333" s="111" t="s">
        <v>151</v>
      </c>
      <c r="J333" s="112"/>
      <c r="K333" s="113"/>
      <c r="L333" s="52">
        <f t="shared" ref="L333:O333" si="98">L332/10</f>
        <v>63.082000000000008</v>
      </c>
      <c r="M333" s="52">
        <f t="shared" si="98"/>
        <v>65.432000000000002</v>
      </c>
      <c r="N333" s="52">
        <f t="shared" si="98"/>
        <v>265.08299999999997</v>
      </c>
      <c r="O333" s="52">
        <f t="shared" si="98"/>
        <v>1953.9940999999999</v>
      </c>
    </row>
    <row r="334" spans="1:16">
      <c r="A334" s="114" t="s">
        <v>152</v>
      </c>
      <c r="B334" s="115"/>
      <c r="C334" s="116"/>
      <c r="D334" s="53">
        <v>1</v>
      </c>
      <c r="E334" s="53">
        <v>1</v>
      </c>
      <c r="F334" s="53">
        <v>4</v>
      </c>
      <c r="G334" s="50"/>
      <c r="I334" s="114" t="s">
        <v>152</v>
      </c>
      <c r="J334" s="115"/>
      <c r="K334" s="116"/>
      <c r="L334" s="53">
        <v>1</v>
      </c>
      <c r="M334" s="53">
        <v>1</v>
      </c>
      <c r="N334" s="53">
        <v>4</v>
      </c>
      <c r="O334" s="50"/>
    </row>
    <row r="337" spans="9:17" ht="12.75" customHeight="1"/>
    <row r="338" spans="9:17" ht="12.75" customHeight="1"/>
    <row r="339" spans="9:17" ht="12" customHeight="1"/>
    <row r="340" spans="9:17" ht="38.25" customHeight="1"/>
    <row r="341" spans="9:17" ht="11.25" customHeight="1"/>
    <row r="342" spans="9:17" ht="11.25" customHeight="1"/>
    <row r="343" spans="9:17" ht="21.6" customHeight="1">
      <c r="I343" s="121" t="s">
        <v>156</v>
      </c>
      <c r="J343" s="121"/>
      <c r="K343" s="121"/>
      <c r="L343" s="121"/>
      <c r="M343" s="121"/>
      <c r="N343" s="121"/>
      <c r="O343" s="121"/>
      <c r="P343" s="121"/>
      <c r="Q343" s="57"/>
    </row>
    <row r="344" spans="9:17" ht="29.4" customHeight="1">
      <c r="I344" s="118" t="s">
        <v>157</v>
      </c>
      <c r="J344" s="118"/>
      <c r="K344" s="118"/>
      <c r="L344" s="118"/>
      <c r="M344" s="118"/>
      <c r="N344" s="118"/>
      <c r="O344" s="118"/>
      <c r="P344" s="118"/>
      <c r="Q344" s="58"/>
    </row>
    <row r="345" spans="9:17" ht="28.2" customHeight="1">
      <c r="I345" s="118" t="s">
        <v>158</v>
      </c>
      <c r="J345" s="118"/>
      <c r="K345" s="118"/>
      <c r="L345" s="118"/>
      <c r="M345" s="118"/>
      <c r="N345" s="118"/>
      <c r="O345" s="118"/>
      <c r="P345" s="118"/>
      <c r="Q345" s="55"/>
    </row>
    <row r="346" spans="9:17" ht="24" customHeight="1">
      <c r="I346" s="72" t="s">
        <v>159</v>
      </c>
      <c r="J346" s="72"/>
      <c r="K346" s="72"/>
      <c r="L346" s="72"/>
      <c r="M346" s="72"/>
      <c r="N346" s="72"/>
      <c r="O346" s="72"/>
      <c r="P346" s="72"/>
      <c r="Q346" s="55"/>
    </row>
    <row r="347" spans="9:17">
      <c r="I347" s="73"/>
      <c r="J347" s="73"/>
      <c r="K347" s="73"/>
      <c r="L347" s="73"/>
      <c r="M347" s="73"/>
      <c r="N347" s="73"/>
      <c r="O347" s="73"/>
    </row>
    <row r="348" spans="9:17" ht="33.6" customHeight="1">
      <c r="I348" s="117" t="s">
        <v>160</v>
      </c>
      <c r="J348" s="117"/>
      <c r="K348" s="117"/>
      <c r="L348" s="117"/>
      <c r="M348" s="117"/>
      <c r="N348" s="117"/>
      <c r="O348" s="117"/>
      <c r="P348" s="117"/>
      <c r="Q348" s="55"/>
    </row>
    <row r="349" spans="9:17" ht="31.95" customHeight="1">
      <c r="I349" s="118" t="s">
        <v>161</v>
      </c>
      <c r="J349" s="118"/>
      <c r="K349" s="118"/>
      <c r="L349" s="118"/>
      <c r="M349" s="118"/>
      <c r="N349" s="118"/>
      <c r="O349" s="118"/>
      <c r="P349" s="118"/>
    </row>
    <row r="350" spans="9:17" ht="23.4" customHeight="1">
      <c r="I350" s="119" t="s">
        <v>162</v>
      </c>
      <c r="J350" s="119"/>
      <c r="K350" s="119"/>
      <c r="L350" s="119"/>
      <c r="M350" s="119"/>
      <c r="N350" s="119"/>
      <c r="O350" s="119"/>
      <c r="P350" s="119"/>
      <c r="Q350" s="59"/>
    </row>
    <row r="351" spans="9:17">
      <c r="I351" s="56"/>
      <c r="J351" s="56"/>
      <c r="K351" s="56"/>
      <c r="L351" s="56"/>
      <c r="M351" s="56"/>
      <c r="N351" s="56"/>
      <c r="O351" s="56"/>
      <c r="P351" s="56"/>
      <c r="Q351" s="56"/>
    </row>
    <row r="352" spans="9:17" ht="52.95" customHeight="1">
      <c r="I352" s="117" t="s">
        <v>163</v>
      </c>
      <c r="J352" s="117"/>
      <c r="K352" s="117"/>
      <c r="L352" s="117"/>
      <c r="M352" s="117"/>
      <c r="N352" s="117"/>
      <c r="O352" s="117"/>
      <c r="P352" s="117"/>
      <c r="Q352" s="60"/>
    </row>
    <row r="353" spans="9:17" ht="34.950000000000003" customHeight="1">
      <c r="I353" s="118" t="s">
        <v>164</v>
      </c>
      <c r="J353" s="118"/>
      <c r="K353" s="118"/>
      <c r="L353" s="118"/>
      <c r="M353" s="118"/>
      <c r="N353" s="118"/>
      <c r="O353" s="118"/>
      <c r="P353" s="118"/>
      <c r="Q353" s="61"/>
    </row>
    <row r="354" spans="9:17" ht="28.2" customHeight="1">
      <c r="I354" s="120" t="s">
        <v>165</v>
      </c>
      <c r="J354" s="120"/>
      <c r="K354" s="120"/>
      <c r="L354" s="120"/>
      <c r="M354" s="120"/>
      <c r="N354" s="120"/>
      <c r="O354" s="120"/>
      <c r="P354" s="120"/>
      <c r="Q354" s="62"/>
    </row>
    <row r="355" spans="9:17" ht="11.25" customHeight="1"/>
    <row r="356" spans="9:17" ht="9.75" customHeight="1"/>
    <row r="357" spans="9:17" ht="15" customHeight="1"/>
    <row r="359" spans="9:17" ht="12.75" customHeight="1"/>
    <row r="360" spans="9:17" ht="12" customHeight="1"/>
    <row r="361" spans="9:17" ht="11.25" customHeight="1"/>
    <row r="362" spans="9:17" ht="11.25" customHeight="1"/>
    <row r="363" spans="9:17" ht="11.25" customHeight="1"/>
    <row r="364" spans="9:17" ht="9.75" customHeight="1"/>
    <row r="368" spans="9:17" ht="11.25" customHeight="1"/>
    <row r="369" ht="10.5" customHeight="1"/>
    <row r="370" ht="12" customHeight="1"/>
    <row r="371" ht="11.25" customHeight="1"/>
    <row r="372" ht="14.4" customHeight="1"/>
    <row r="374" ht="10.5" customHeight="1"/>
    <row r="376" ht="12" customHeight="1"/>
    <row r="377" ht="13.5" customHeight="1"/>
    <row r="378" ht="10.5" customHeight="1"/>
    <row r="379" ht="12" customHeight="1"/>
    <row r="380" ht="8.25" customHeight="1"/>
    <row r="383" ht="11.25" customHeight="1"/>
    <row r="384" ht="10.5" customHeight="1"/>
    <row r="385" ht="12.75" customHeight="1"/>
    <row r="386" ht="12" customHeight="1"/>
    <row r="387" ht="9.75" customHeight="1"/>
    <row r="388" ht="10.5" customHeight="1"/>
    <row r="392" ht="14.4" customHeight="1"/>
    <row r="393" ht="9.75" customHeight="1"/>
    <row r="394" ht="12.75" customHeight="1"/>
    <row r="395" ht="39.75" customHeight="1"/>
    <row r="396" ht="12" customHeight="1"/>
    <row r="397" ht="12" customHeight="1"/>
    <row r="398" ht="12" customHeight="1"/>
    <row r="399" ht="11.25" customHeight="1"/>
    <row r="400" ht="9" customHeight="1"/>
    <row r="401" ht="12" customHeight="1"/>
    <row r="402" ht="12" customHeight="1"/>
    <row r="403" ht="12" customHeight="1"/>
    <row r="404" ht="12" customHeight="1"/>
    <row r="405" ht="14.4" customHeight="1"/>
    <row r="406" ht="9" customHeight="1"/>
    <row r="407" ht="9" customHeight="1"/>
    <row r="408" ht="18.75" customHeight="1"/>
    <row r="410" ht="11.25" customHeight="1"/>
    <row r="411" ht="11.25" customHeight="1"/>
    <row r="412" ht="11.25" customHeight="1"/>
    <row r="413" ht="9" customHeight="1"/>
    <row r="414" ht="10.5" customHeight="1"/>
    <row r="416" ht="16.2" customHeight="1"/>
    <row r="417" ht="11.25" customHeight="1"/>
    <row r="418" ht="12.75" customHeight="1"/>
    <row r="419" ht="12" customHeight="1"/>
    <row r="420" ht="12.75" customHeight="1"/>
    <row r="421" ht="8.4" customHeight="1"/>
    <row r="422" ht="9" customHeight="1"/>
    <row r="423" ht="10.5" customHeight="1"/>
    <row r="424" ht="12" customHeight="1"/>
    <row r="426" ht="10.5" customHeight="1"/>
    <row r="427" ht="11.25" customHeight="1"/>
    <row r="428" ht="11.25" customHeight="1"/>
    <row r="429" ht="10.199999999999999" customHeight="1"/>
    <row r="430" ht="12" customHeight="1"/>
    <row r="431" ht="14.4" customHeight="1"/>
    <row r="433" ht="9.75" customHeight="1"/>
    <row r="434" ht="17.25" customHeight="1"/>
    <row r="436" ht="11.25" customHeight="1"/>
    <row r="437" ht="12" customHeight="1"/>
    <row r="438" ht="11.25" customHeight="1"/>
    <row r="439" ht="9" customHeight="1"/>
    <row r="440" ht="11.25" customHeight="1"/>
    <row r="441" ht="18" customHeight="1"/>
    <row r="442" ht="12" customHeight="1"/>
    <row r="443" ht="12" customHeight="1"/>
    <row r="444" ht="13.5" customHeight="1"/>
    <row r="445" ht="13.5" customHeight="1"/>
    <row r="446" ht="10.5" customHeight="1"/>
    <row r="447" ht="10.5" customHeight="1"/>
    <row r="448" ht="8.25" customHeight="1"/>
    <row r="449" ht="13.5" customHeight="1"/>
    <row r="451" ht="11.25" customHeight="1"/>
    <row r="452" ht="11.25" customHeight="1"/>
    <row r="453" ht="11.25" customHeight="1"/>
    <row r="454" ht="11.25" customHeight="1"/>
    <row r="455" ht="21.75" customHeight="1"/>
    <row r="456" ht="11.25" customHeight="1"/>
    <row r="457" ht="12" customHeight="1"/>
    <row r="458" ht="13.5" customHeight="1"/>
    <row r="459" ht="12" customHeight="1"/>
    <row r="460" ht="8.25" customHeight="1"/>
    <row r="461" ht="12" customHeight="1"/>
    <row r="462" ht="12" customHeight="1"/>
    <row r="463" ht="10.5" customHeight="1"/>
    <row r="464" ht="14.4" customHeight="1"/>
    <row r="466" ht="10.5" customHeight="1"/>
    <row r="467" ht="11.25" customHeight="1"/>
    <row r="468" ht="12" customHeight="1"/>
    <row r="469" ht="9" customHeight="1"/>
    <row r="470" ht="12.75" customHeight="1"/>
    <row r="471" ht="11.25" customHeight="1"/>
    <row r="472" ht="9.75" customHeight="1"/>
    <row r="475" ht="12.75" customHeight="1"/>
    <row r="476" ht="12" customHeight="1"/>
    <row r="478" ht="12.75" customHeight="1"/>
    <row r="479" ht="11.25" customHeight="1"/>
    <row r="480" ht="12" customHeight="1"/>
    <row r="481" ht="10.5" customHeight="1"/>
    <row r="482" ht="12.75" customHeight="1"/>
    <row r="484" ht="9.75" customHeight="1"/>
    <row r="485" ht="13.5" customHeight="1"/>
    <row r="486" ht="10.5" customHeight="1"/>
    <row r="487" ht="11.25" customHeight="1"/>
    <row r="488" ht="10.5" customHeight="1"/>
    <row r="489" ht="14.4" customHeight="1"/>
    <row r="491" ht="10.5" customHeight="1"/>
    <row r="492" ht="12" customHeight="1"/>
    <row r="493" ht="11.25" customHeight="1"/>
    <row r="494" ht="11.25" customHeight="1"/>
    <row r="495" ht="12" customHeight="1"/>
    <row r="496" ht="11.25" customHeight="1"/>
    <row r="497" ht="9" customHeight="1"/>
    <row r="501" ht="11.25" customHeight="1"/>
    <row r="502" ht="14.25" customHeight="1"/>
    <row r="503" ht="12" customHeight="1"/>
    <row r="504" ht="11.25" customHeight="1"/>
    <row r="505" ht="9" customHeight="1"/>
    <row r="509" ht="10.5" customHeight="1"/>
    <row r="510" ht="12.75" customHeight="1"/>
    <row r="511" ht="11.25" customHeight="1"/>
    <row r="512" ht="39" customHeight="1"/>
    <row r="513" ht="12.75" customHeight="1"/>
    <row r="514" ht="13.5" customHeight="1"/>
    <row r="515" ht="13.5" customHeight="1"/>
    <row r="516" ht="11.25" customHeight="1"/>
    <row r="517" ht="9.75" customHeight="1"/>
    <row r="518" ht="10.5" customHeight="1"/>
    <row r="519" ht="12" customHeight="1"/>
    <row r="520" ht="12" customHeight="1"/>
    <row r="521" ht="12" customHeight="1"/>
    <row r="522" ht="14.4" customHeight="1"/>
    <row r="524" ht="11.25" customHeight="1"/>
    <row r="525" ht="19.5" customHeight="1"/>
    <row r="526" ht="13.5" customHeight="1"/>
    <row r="527" ht="10.5" customHeight="1"/>
    <row r="528" ht="12.75" customHeight="1"/>
    <row r="529" ht="12" customHeight="1"/>
    <row r="530" ht="10.5" customHeight="1"/>
    <row r="531" ht="12.75" customHeight="1"/>
    <row r="532" ht="12.75" customHeight="1"/>
    <row r="533" ht="12.75" customHeight="1"/>
    <row r="534" ht="12.75" customHeight="1"/>
    <row r="535" ht="12" customHeight="1"/>
    <row r="536" ht="12.75" customHeight="1"/>
    <row r="537" ht="10.5" customHeight="1"/>
    <row r="538" ht="14.25" customHeight="1"/>
    <row r="539" ht="9.75" customHeight="1"/>
    <row r="540" ht="12.75" customHeight="1"/>
    <row r="543" ht="12.75" customHeight="1"/>
    <row r="544" ht="11.25" customHeight="1"/>
    <row r="545" ht="9.75" customHeight="1"/>
    <row r="546" ht="12" customHeight="1"/>
    <row r="547" ht="14.4" customHeight="1"/>
    <row r="549" ht="12" customHeight="1"/>
    <row r="550" ht="19.5" customHeight="1"/>
    <row r="551" ht="13.5" customHeight="1"/>
    <row r="553" ht="12.75" customHeight="1"/>
    <row r="554" ht="12" customHeight="1"/>
    <row r="555" ht="10.5" customHeight="1"/>
    <row r="556" ht="10.5" customHeight="1"/>
    <row r="557" ht="12" customHeight="1"/>
    <row r="558" ht="9.75" customHeight="1"/>
    <row r="559" ht="12.75" customHeight="1"/>
    <row r="560" ht="13.5" customHeight="1"/>
    <row r="561" spans="18:21" ht="10.5" customHeight="1"/>
    <row r="562" spans="18:21" ht="12" customHeight="1"/>
    <row r="563" spans="18:21" ht="13.2" customHeight="1"/>
    <row r="564" spans="18:21" ht="12.75" customHeight="1"/>
    <row r="566" spans="18:21" ht="14.4" customHeight="1"/>
    <row r="567" spans="18:21" ht="12.6" customHeight="1"/>
    <row r="568" spans="18:21" ht="10.5" customHeight="1"/>
    <row r="569" spans="18:21" ht="11.25" customHeight="1"/>
    <row r="573" spans="18:21" ht="21">
      <c r="R573" s="57"/>
      <c r="S573" s="57"/>
      <c r="T573" s="57"/>
      <c r="U573" s="57"/>
    </row>
    <row r="574" spans="18:21" ht="31.2" customHeight="1">
      <c r="R574" s="58"/>
      <c r="S574" s="58"/>
      <c r="T574" s="58"/>
      <c r="U574" s="58"/>
    </row>
    <row r="575" spans="18:21" ht="28.95" customHeight="1">
      <c r="R575" s="55"/>
      <c r="S575" s="55"/>
      <c r="T575" s="55"/>
      <c r="U575" s="55"/>
    </row>
    <row r="576" spans="18:21">
      <c r="R576" s="55"/>
      <c r="S576" s="55"/>
      <c r="T576" s="55"/>
      <c r="U576" s="55"/>
    </row>
    <row r="578" spans="18:21" ht="31.95" customHeight="1">
      <c r="R578" s="55"/>
      <c r="S578" s="55"/>
      <c r="T578" s="55"/>
      <c r="U578" s="55"/>
    </row>
    <row r="579" spans="18:21" ht="30" customHeight="1"/>
    <row r="580" spans="18:21">
      <c r="R580" s="59"/>
      <c r="S580" s="59"/>
      <c r="T580" s="59"/>
      <c r="U580" s="59"/>
    </row>
    <row r="581" spans="18:21">
      <c r="R581" s="56"/>
      <c r="S581" s="56"/>
      <c r="T581" s="56"/>
      <c r="U581" s="56"/>
    </row>
    <row r="582" spans="18:21" ht="45.6" customHeight="1">
      <c r="R582" s="60"/>
      <c r="S582" s="60"/>
      <c r="T582" s="60"/>
      <c r="U582" s="60"/>
    </row>
    <row r="583" spans="18:21" ht="38.4" customHeight="1">
      <c r="R583" s="61"/>
      <c r="S583" s="61"/>
      <c r="T583" s="61"/>
      <c r="U583" s="61"/>
    </row>
    <row r="584" spans="18:21" ht="31.95" customHeight="1">
      <c r="R584" s="62"/>
      <c r="S584" s="62"/>
      <c r="T584" s="62"/>
      <c r="U584" s="62"/>
    </row>
  </sheetData>
  <mergeCells count="429">
    <mergeCell ref="I348:P348"/>
    <mergeCell ref="I349:P349"/>
    <mergeCell ref="I350:P350"/>
    <mergeCell ref="I352:P352"/>
    <mergeCell ref="I353:P353"/>
    <mergeCell ref="I354:P354"/>
    <mergeCell ref="A332:C332"/>
    <mergeCell ref="I332:K332"/>
    <mergeCell ref="A333:C333"/>
    <mergeCell ref="I333:K333"/>
    <mergeCell ref="A334:C334"/>
    <mergeCell ref="I334:K334"/>
    <mergeCell ref="I343:P343"/>
    <mergeCell ref="I344:P344"/>
    <mergeCell ref="I345:P345"/>
    <mergeCell ref="A319:C319"/>
    <mergeCell ref="I319:K319"/>
    <mergeCell ref="A320:C320"/>
    <mergeCell ref="I320:K320"/>
    <mergeCell ref="A321:C321"/>
    <mergeCell ref="I321:K321"/>
    <mergeCell ref="A327:H327"/>
    <mergeCell ref="I327:P327"/>
    <mergeCell ref="A329:C331"/>
    <mergeCell ref="D329:G329"/>
    <mergeCell ref="I329:K331"/>
    <mergeCell ref="L329:O329"/>
    <mergeCell ref="D330:D331"/>
    <mergeCell ref="E330:E331"/>
    <mergeCell ref="F330:F331"/>
    <mergeCell ref="G330:G331"/>
    <mergeCell ref="L330:L331"/>
    <mergeCell ref="M330:M331"/>
    <mergeCell ref="N330:N331"/>
    <mergeCell ref="O330:O331"/>
    <mergeCell ref="A316:C318"/>
    <mergeCell ref="D316:G316"/>
    <mergeCell ref="I316:K318"/>
    <mergeCell ref="L316:O316"/>
    <mergeCell ref="D317:D318"/>
    <mergeCell ref="E317:E318"/>
    <mergeCell ref="F317:F318"/>
    <mergeCell ref="G317:G318"/>
    <mergeCell ref="L317:L318"/>
    <mergeCell ref="M317:M318"/>
    <mergeCell ref="N317:N318"/>
    <mergeCell ref="O317:O318"/>
    <mergeCell ref="I289:I290"/>
    <mergeCell ref="J289:J290"/>
    <mergeCell ref="K289:K290"/>
    <mergeCell ref="L289:L290"/>
    <mergeCell ref="M289:O289"/>
    <mergeCell ref="P289:P290"/>
    <mergeCell ref="A296:C296"/>
    <mergeCell ref="I296:K296"/>
    <mergeCell ref="I304:K304"/>
    <mergeCell ref="A289:A290"/>
    <mergeCell ref="B289:B290"/>
    <mergeCell ref="C289:C290"/>
    <mergeCell ref="D289:D290"/>
    <mergeCell ref="E289:G289"/>
    <mergeCell ref="H289:H290"/>
    <mergeCell ref="I283:L283"/>
    <mergeCell ref="A284:D284"/>
    <mergeCell ref="A286:C286"/>
    <mergeCell ref="D286:E286"/>
    <mergeCell ref="I286:K286"/>
    <mergeCell ref="L286:M286"/>
    <mergeCell ref="A287:C287"/>
    <mergeCell ref="D287:E287"/>
    <mergeCell ref="I287:K287"/>
    <mergeCell ref="L287:M287"/>
    <mergeCell ref="P261:P262"/>
    <mergeCell ref="A268:C268"/>
    <mergeCell ref="I268:K268"/>
    <mergeCell ref="I276:K276"/>
    <mergeCell ref="A277:C277"/>
    <mergeCell ref="I277:J277"/>
    <mergeCell ref="A278:B278"/>
    <mergeCell ref="I281:K281"/>
    <mergeCell ref="A282:C282"/>
    <mergeCell ref="I282:L282"/>
    <mergeCell ref="A260:C260"/>
    <mergeCell ref="D260:E260"/>
    <mergeCell ref="I260:K260"/>
    <mergeCell ref="L260:M260"/>
    <mergeCell ref="A261:A262"/>
    <mergeCell ref="B261:B262"/>
    <mergeCell ref="C261:C262"/>
    <mergeCell ref="D261:D262"/>
    <mergeCell ref="E261:G261"/>
    <mergeCell ref="H261:H262"/>
    <mergeCell ref="I261:I262"/>
    <mergeCell ref="J261:J262"/>
    <mergeCell ref="K261:K262"/>
    <mergeCell ref="L261:L262"/>
    <mergeCell ref="M261:O261"/>
    <mergeCell ref="L232:L233"/>
    <mergeCell ref="M232:O232"/>
    <mergeCell ref="A230:C230"/>
    <mergeCell ref="D230:E230"/>
    <mergeCell ref="A231:C231"/>
    <mergeCell ref="D231:E231"/>
    <mergeCell ref="A258:C258"/>
    <mergeCell ref="D258:E258"/>
    <mergeCell ref="I258:K258"/>
    <mergeCell ref="L258:M258"/>
    <mergeCell ref="A240:C240"/>
    <mergeCell ref="A249:C249"/>
    <mergeCell ref="A250:B250"/>
    <mergeCell ref="A254:C254"/>
    <mergeCell ref="A255:D255"/>
    <mergeCell ref="I255:L255"/>
    <mergeCell ref="A232:A233"/>
    <mergeCell ref="B232:B233"/>
    <mergeCell ref="C232:C233"/>
    <mergeCell ref="D232:D233"/>
    <mergeCell ref="E232:G232"/>
    <mergeCell ref="H232:H233"/>
    <mergeCell ref="I232:I233"/>
    <mergeCell ref="J232:J233"/>
    <mergeCell ref="K232:K233"/>
    <mergeCell ref="A222:B222"/>
    <mergeCell ref="I222:J222"/>
    <mergeCell ref="A226:C226"/>
    <mergeCell ref="I226:K226"/>
    <mergeCell ref="I227:L227"/>
    <mergeCell ref="A227:D227"/>
    <mergeCell ref="A228:D228"/>
    <mergeCell ref="I228:L228"/>
    <mergeCell ref="A229:C229"/>
    <mergeCell ref="D229:E229"/>
    <mergeCell ref="I229:K229"/>
    <mergeCell ref="L229:M229"/>
    <mergeCell ref="D206:D207"/>
    <mergeCell ref="E206:G206"/>
    <mergeCell ref="H206:H207"/>
    <mergeCell ref="I206:I207"/>
    <mergeCell ref="J206:J207"/>
    <mergeCell ref="K206:K207"/>
    <mergeCell ref="A213:C213"/>
    <mergeCell ref="I213:K213"/>
    <mergeCell ref="A221:C221"/>
    <mergeCell ref="I221:K221"/>
    <mergeCell ref="I155:K155"/>
    <mergeCell ref="A156:C156"/>
    <mergeCell ref="I156:K156"/>
    <mergeCell ref="A157:C157"/>
    <mergeCell ref="I157:K157"/>
    <mergeCell ref="A175:C175"/>
    <mergeCell ref="D175:E175"/>
    <mergeCell ref="I175:K175"/>
    <mergeCell ref="P178:P179"/>
    <mergeCell ref="I141:J141"/>
    <mergeCell ref="A145:C145"/>
    <mergeCell ref="I145:K145"/>
    <mergeCell ref="A147:D147"/>
    <mergeCell ref="I147:L147"/>
    <mergeCell ref="A150:H150"/>
    <mergeCell ref="I150:P150"/>
    <mergeCell ref="A152:C154"/>
    <mergeCell ref="D152:G152"/>
    <mergeCell ref="I152:K154"/>
    <mergeCell ref="L152:O152"/>
    <mergeCell ref="D153:D154"/>
    <mergeCell ref="E153:E154"/>
    <mergeCell ref="F153:F154"/>
    <mergeCell ref="G153:G154"/>
    <mergeCell ref="L153:L154"/>
    <mergeCell ref="M153:M154"/>
    <mergeCell ref="N153:N154"/>
    <mergeCell ref="O153:O154"/>
    <mergeCell ref="I146:L146"/>
    <mergeCell ref="J124:J125"/>
    <mergeCell ref="K124:K125"/>
    <mergeCell ref="L124:L125"/>
    <mergeCell ref="M124:O124"/>
    <mergeCell ref="P124:P125"/>
    <mergeCell ref="A131:C131"/>
    <mergeCell ref="I131:K131"/>
    <mergeCell ref="A140:C140"/>
    <mergeCell ref="I140:K140"/>
    <mergeCell ref="A124:A125"/>
    <mergeCell ref="H88:H89"/>
    <mergeCell ref="I88:I89"/>
    <mergeCell ref="J88:J89"/>
    <mergeCell ref="K88:K89"/>
    <mergeCell ref="L88:L89"/>
    <mergeCell ref="M88:O88"/>
    <mergeCell ref="P88:P89"/>
    <mergeCell ref="A95:C95"/>
    <mergeCell ref="I95:K95"/>
    <mergeCell ref="A29:C29"/>
    <mergeCell ref="D29:E29"/>
    <mergeCell ref="A30:C30"/>
    <mergeCell ref="D30:E30"/>
    <mergeCell ref="A31:C31"/>
    <mergeCell ref="D31:E31"/>
    <mergeCell ref="A32:A33"/>
    <mergeCell ref="B32:B33"/>
    <mergeCell ref="C32:C33"/>
    <mergeCell ref="D32:D33"/>
    <mergeCell ref="E32:G32"/>
    <mergeCell ref="D85:E85"/>
    <mergeCell ref="A86:C86"/>
    <mergeCell ref="D86:E86"/>
    <mergeCell ref="D205:E205"/>
    <mergeCell ref="A201:D201"/>
    <mergeCell ref="A59:C59"/>
    <mergeCell ref="D59:E59"/>
    <mergeCell ref="A60:C60"/>
    <mergeCell ref="D60:E60"/>
    <mergeCell ref="A141:B141"/>
    <mergeCell ref="A155:C155"/>
    <mergeCell ref="A185:C185"/>
    <mergeCell ref="A194:C194"/>
    <mergeCell ref="A195:B195"/>
    <mergeCell ref="A199:C199"/>
    <mergeCell ref="H32:H33"/>
    <mergeCell ref="A39:C39"/>
    <mergeCell ref="A49:C49"/>
    <mergeCell ref="A50:B50"/>
    <mergeCell ref="A54:C54"/>
    <mergeCell ref="A288:C288"/>
    <mergeCell ref="D288:E288"/>
    <mergeCell ref="A256:D256"/>
    <mergeCell ref="A259:C259"/>
    <mergeCell ref="D259:E259"/>
    <mergeCell ref="A283:D283"/>
    <mergeCell ref="A88:A89"/>
    <mergeCell ref="B88:B89"/>
    <mergeCell ref="C88:C89"/>
    <mergeCell ref="D88:D89"/>
    <mergeCell ref="E88:G88"/>
    <mergeCell ref="A104:C104"/>
    <mergeCell ref="A105:B105"/>
    <mergeCell ref="A109:C109"/>
    <mergeCell ref="A110:D110"/>
    <mergeCell ref="C124:C125"/>
    <mergeCell ref="D124:D125"/>
    <mergeCell ref="E124:G124"/>
    <mergeCell ref="H124:H125"/>
    <mergeCell ref="A305:C305"/>
    <mergeCell ref="A310:C310"/>
    <mergeCell ref="A311:D311"/>
    <mergeCell ref="A312:D312"/>
    <mergeCell ref="A314:H314"/>
    <mergeCell ref="A176:C176"/>
    <mergeCell ref="D176:E176"/>
    <mergeCell ref="A177:C177"/>
    <mergeCell ref="A178:A179"/>
    <mergeCell ref="B178:B179"/>
    <mergeCell ref="C178:C179"/>
    <mergeCell ref="D178:D179"/>
    <mergeCell ref="E178:G178"/>
    <mergeCell ref="H178:H179"/>
    <mergeCell ref="A200:D200"/>
    <mergeCell ref="A203:C203"/>
    <mergeCell ref="D203:E203"/>
    <mergeCell ref="A204:C204"/>
    <mergeCell ref="D204:E204"/>
    <mergeCell ref="A205:C205"/>
    <mergeCell ref="D177:E177"/>
    <mergeCell ref="A206:A207"/>
    <mergeCell ref="B206:B207"/>
    <mergeCell ref="C206:C207"/>
    <mergeCell ref="I32:I33"/>
    <mergeCell ref="J32:J33"/>
    <mergeCell ref="K32:K33"/>
    <mergeCell ref="I62:I63"/>
    <mergeCell ref="J62:J63"/>
    <mergeCell ref="A122:C122"/>
    <mergeCell ref="D122:E122"/>
    <mergeCell ref="A123:C123"/>
    <mergeCell ref="D123:E123"/>
    <mergeCell ref="A111:D111"/>
    <mergeCell ref="A121:C121"/>
    <mergeCell ref="D121:E121"/>
    <mergeCell ref="I76:K76"/>
    <mergeCell ref="I77:J77"/>
    <mergeCell ref="I81:K81"/>
    <mergeCell ref="I82:L82"/>
    <mergeCell ref="I83:L83"/>
    <mergeCell ref="L85:M85"/>
    <mergeCell ref="I86:K86"/>
    <mergeCell ref="L86:M86"/>
    <mergeCell ref="A87:C87"/>
    <mergeCell ref="D87:E87"/>
    <mergeCell ref="I87:K87"/>
    <mergeCell ref="L87:M87"/>
    <mergeCell ref="H62:H63"/>
    <mergeCell ref="D62:D63"/>
    <mergeCell ref="E62:G62"/>
    <mergeCell ref="L59:M59"/>
    <mergeCell ref="I60:K60"/>
    <mergeCell ref="L60:M60"/>
    <mergeCell ref="A61:C61"/>
    <mergeCell ref="D61:E61"/>
    <mergeCell ref="I59:K59"/>
    <mergeCell ref="A69:C69"/>
    <mergeCell ref="A85:C85"/>
    <mergeCell ref="A21:B21"/>
    <mergeCell ref="A4:A5"/>
    <mergeCell ref="B4:B5"/>
    <mergeCell ref="C4:C5"/>
    <mergeCell ref="D4:D5"/>
    <mergeCell ref="A146:D146"/>
    <mergeCell ref="A26:C26"/>
    <mergeCell ref="A27:D27"/>
    <mergeCell ref="A55:D55"/>
    <mergeCell ref="A56:D56"/>
    <mergeCell ref="B124:B125"/>
    <mergeCell ref="A11:C11"/>
    <mergeCell ref="A20:C20"/>
    <mergeCell ref="A25:C25"/>
    <mergeCell ref="A62:A63"/>
    <mergeCell ref="B62:B63"/>
    <mergeCell ref="C62:C63"/>
    <mergeCell ref="A76:C76"/>
    <mergeCell ref="A77:B77"/>
    <mergeCell ref="A81:C81"/>
    <mergeCell ref="A82:D82"/>
    <mergeCell ref="A83:D83"/>
    <mergeCell ref="H4:H5"/>
    <mergeCell ref="A1:C1"/>
    <mergeCell ref="D1:E1"/>
    <mergeCell ref="I1:K1"/>
    <mergeCell ref="L1:M1"/>
    <mergeCell ref="I2:K2"/>
    <mergeCell ref="L2:M2"/>
    <mergeCell ref="I3:K3"/>
    <mergeCell ref="L3:M3"/>
    <mergeCell ref="I4:I5"/>
    <mergeCell ref="J4:J5"/>
    <mergeCell ref="K4:K5"/>
    <mergeCell ref="L4:L5"/>
    <mergeCell ref="M4:O4"/>
    <mergeCell ref="A2:C2"/>
    <mergeCell ref="D2:E2"/>
    <mergeCell ref="A3:C3"/>
    <mergeCell ref="D3:E3"/>
    <mergeCell ref="E4:G4"/>
    <mergeCell ref="P4:P5"/>
    <mergeCell ref="I11:K11"/>
    <mergeCell ref="I20:K20"/>
    <mergeCell ref="I21:J21"/>
    <mergeCell ref="I25:K25"/>
    <mergeCell ref="I26:L26"/>
    <mergeCell ref="I27:L27"/>
    <mergeCell ref="I61:K61"/>
    <mergeCell ref="L61:M61"/>
    <mergeCell ref="L32:L33"/>
    <mergeCell ref="M32:O32"/>
    <mergeCell ref="P32:P33"/>
    <mergeCell ref="I39:K39"/>
    <mergeCell ref="I49:K49"/>
    <mergeCell ref="I50:J50"/>
    <mergeCell ref="I54:K54"/>
    <mergeCell ref="I55:L55"/>
    <mergeCell ref="I56:L56"/>
    <mergeCell ref="I29:K29"/>
    <mergeCell ref="L29:M29"/>
    <mergeCell ref="I30:K30"/>
    <mergeCell ref="L30:M30"/>
    <mergeCell ref="I31:K31"/>
    <mergeCell ref="L31:M31"/>
    <mergeCell ref="L175:M175"/>
    <mergeCell ref="I178:I179"/>
    <mergeCell ref="J178:J179"/>
    <mergeCell ref="K178:K179"/>
    <mergeCell ref="L178:L179"/>
    <mergeCell ref="M178:O178"/>
    <mergeCell ref="P62:P63"/>
    <mergeCell ref="I69:K69"/>
    <mergeCell ref="I85:K85"/>
    <mergeCell ref="I122:K122"/>
    <mergeCell ref="L122:M122"/>
    <mergeCell ref="I104:K104"/>
    <mergeCell ref="I105:J105"/>
    <mergeCell ref="I109:K109"/>
    <mergeCell ref="I110:L110"/>
    <mergeCell ref="I111:L111"/>
    <mergeCell ref="I121:K121"/>
    <mergeCell ref="L121:M121"/>
    <mergeCell ref="K62:K63"/>
    <mergeCell ref="L62:L63"/>
    <mergeCell ref="M62:O62"/>
    <mergeCell ref="I123:K123"/>
    <mergeCell ref="L123:M123"/>
    <mergeCell ref="I124:I125"/>
    <mergeCell ref="I200:L200"/>
    <mergeCell ref="I203:K203"/>
    <mergeCell ref="L203:M203"/>
    <mergeCell ref="I204:K204"/>
    <mergeCell ref="L204:M204"/>
    <mergeCell ref="I205:K205"/>
    <mergeCell ref="I176:K176"/>
    <mergeCell ref="L176:M176"/>
    <mergeCell ref="I177:K177"/>
    <mergeCell ref="L177:M177"/>
    <mergeCell ref="L205:M205"/>
    <mergeCell ref="I185:K185"/>
    <mergeCell ref="I194:K194"/>
    <mergeCell ref="I195:J195"/>
    <mergeCell ref="I199:K199"/>
    <mergeCell ref="I288:K288"/>
    <mergeCell ref="L288:M288"/>
    <mergeCell ref="I309:K309"/>
    <mergeCell ref="I310:L310"/>
    <mergeCell ref="I311:L311"/>
    <mergeCell ref="I314:P314"/>
    <mergeCell ref="I346:P346"/>
    <mergeCell ref="I347:O347"/>
    <mergeCell ref="I201:L201"/>
    <mergeCell ref="I230:K230"/>
    <mergeCell ref="L230:M230"/>
    <mergeCell ref="I231:K231"/>
    <mergeCell ref="L231:M231"/>
    <mergeCell ref="L206:L207"/>
    <mergeCell ref="M206:O206"/>
    <mergeCell ref="P206:P207"/>
    <mergeCell ref="P232:P233"/>
    <mergeCell ref="I239:K239"/>
    <mergeCell ref="I248:K248"/>
    <mergeCell ref="I249:J249"/>
    <mergeCell ref="I253:K253"/>
    <mergeCell ref="I254:L254"/>
    <mergeCell ref="I259:K259"/>
    <mergeCell ref="L259:M259"/>
  </mergeCells>
  <pageMargins left="0.25" right="0.25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2"/>
  <sheetViews>
    <sheetView tabSelected="1" view="pageLayout" topLeftCell="C1" workbookViewId="0">
      <selection activeCell="J1" sqref="J1:R25"/>
    </sheetView>
  </sheetViews>
  <sheetFormatPr defaultRowHeight="14.4"/>
  <sheetData>
    <row r="1" spans="1:20">
      <c r="A1" s="46" t="s">
        <v>0</v>
      </c>
      <c r="B1" s="48"/>
      <c r="C1" s="48"/>
      <c r="D1" s="14"/>
      <c r="E1" s="14"/>
      <c r="F1" s="123" t="s">
        <v>1</v>
      </c>
      <c r="G1" s="123"/>
      <c r="H1" s="123"/>
      <c r="I1" s="2"/>
      <c r="K1" s="46" t="s">
        <v>0</v>
      </c>
      <c r="L1" s="48"/>
      <c r="M1" s="48"/>
      <c r="N1" s="46"/>
      <c r="O1" s="45"/>
      <c r="P1" s="45" t="s">
        <v>1</v>
      </c>
      <c r="Q1" s="45"/>
      <c r="R1" s="45"/>
      <c r="S1" s="45"/>
    </row>
    <row r="2" spans="1:20">
      <c r="A2" s="46" t="s">
        <v>2</v>
      </c>
      <c r="B2" s="45"/>
      <c r="C2" s="45"/>
      <c r="D2" s="14"/>
      <c r="E2" s="14"/>
      <c r="F2" s="123" t="s">
        <v>2</v>
      </c>
      <c r="G2" s="123"/>
      <c r="H2" s="123"/>
      <c r="I2" s="2"/>
      <c r="K2" s="46" t="s">
        <v>2</v>
      </c>
      <c r="L2" s="45"/>
      <c r="M2" s="45"/>
      <c r="N2" s="46"/>
      <c r="O2" s="45"/>
      <c r="P2" s="45" t="s">
        <v>2</v>
      </c>
      <c r="Q2" s="45"/>
      <c r="R2" s="45"/>
      <c r="S2" s="45"/>
    </row>
    <row r="3" spans="1:20">
      <c r="A3" s="46" t="s">
        <v>171</v>
      </c>
      <c r="B3" s="45"/>
      <c r="C3" s="45"/>
      <c r="D3" s="14"/>
      <c r="E3" s="14"/>
      <c r="F3" s="123" t="s">
        <v>146</v>
      </c>
      <c r="G3" s="123"/>
      <c r="H3" s="123"/>
      <c r="I3" s="2"/>
      <c r="K3" s="46" t="s">
        <v>189</v>
      </c>
      <c r="L3" s="45"/>
      <c r="M3" s="45"/>
      <c r="N3" s="47"/>
      <c r="O3" s="47"/>
      <c r="P3" s="45" t="s">
        <v>146</v>
      </c>
      <c r="Q3" s="45"/>
      <c r="R3" s="45"/>
      <c r="S3" s="45"/>
    </row>
    <row r="4" spans="1:20" ht="14.4" customHeight="1">
      <c r="A4" s="46" t="s">
        <v>172</v>
      </c>
      <c r="B4" s="45"/>
      <c r="C4" s="45"/>
      <c r="D4" s="63"/>
      <c r="E4" s="15"/>
      <c r="F4" s="124" t="s">
        <v>166</v>
      </c>
      <c r="G4" s="124"/>
      <c r="H4" s="124"/>
      <c r="I4" s="3"/>
      <c r="K4" s="46" t="s">
        <v>190</v>
      </c>
      <c r="L4" s="45"/>
      <c r="M4" s="45"/>
      <c r="N4" s="46"/>
      <c r="O4" s="45"/>
      <c r="P4" s="45" t="s">
        <v>147</v>
      </c>
      <c r="Q4" s="45"/>
      <c r="R4" s="45"/>
      <c r="S4" s="45"/>
    </row>
    <row r="5" spans="1:20">
      <c r="A5" s="16" t="s">
        <v>3</v>
      </c>
      <c r="B5" s="16"/>
      <c r="C5" s="16"/>
      <c r="D5" s="15"/>
      <c r="E5" s="15"/>
      <c r="F5" s="15" t="s">
        <v>4</v>
      </c>
      <c r="G5" s="15"/>
      <c r="H5" s="14"/>
      <c r="I5" s="2"/>
      <c r="K5" s="16" t="s">
        <v>3</v>
      </c>
      <c r="L5" s="16"/>
      <c r="M5" s="16"/>
      <c r="N5" s="15"/>
      <c r="O5" s="15"/>
      <c r="P5" s="15" t="s">
        <v>4</v>
      </c>
      <c r="Q5" s="15"/>
      <c r="R5" s="14"/>
      <c r="S5" s="2"/>
    </row>
    <row r="16" spans="1:20">
      <c r="A16" s="122" t="s">
        <v>167</v>
      </c>
      <c r="B16" s="122"/>
      <c r="C16" s="122"/>
      <c r="D16" s="122"/>
      <c r="E16" s="122"/>
      <c r="F16" s="122"/>
      <c r="G16" s="122"/>
      <c r="H16" s="122"/>
      <c r="I16" s="122"/>
      <c r="J16" s="66"/>
      <c r="K16" s="122" t="s">
        <v>167</v>
      </c>
      <c r="L16" s="122"/>
      <c r="M16" s="122"/>
      <c r="N16" s="122"/>
      <c r="O16" s="122"/>
      <c r="P16" s="122"/>
      <c r="Q16" s="122"/>
      <c r="R16" s="66"/>
      <c r="S16" s="66"/>
      <c r="T16" s="66"/>
    </row>
    <row r="18" spans="1:20">
      <c r="A18" s="122" t="s">
        <v>168</v>
      </c>
      <c r="B18" s="122"/>
      <c r="C18" s="122"/>
      <c r="D18" s="122"/>
      <c r="E18" s="122"/>
      <c r="F18" s="122"/>
      <c r="G18" s="122"/>
      <c r="H18" s="122"/>
      <c r="I18" s="122"/>
      <c r="J18" s="65"/>
      <c r="K18" s="122" t="s">
        <v>168</v>
      </c>
      <c r="L18" s="122"/>
      <c r="M18" s="122"/>
      <c r="N18" s="122"/>
      <c r="O18" s="122"/>
      <c r="P18" s="122"/>
      <c r="Q18" s="122"/>
      <c r="R18" s="66"/>
      <c r="S18" s="66"/>
      <c r="T18" s="66"/>
    </row>
    <row r="20" spans="1:20">
      <c r="A20" s="122" t="s">
        <v>169</v>
      </c>
      <c r="B20" s="122"/>
      <c r="C20" s="122"/>
      <c r="D20" s="122"/>
      <c r="E20" s="122"/>
      <c r="F20" s="122"/>
      <c r="G20" s="122"/>
      <c r="H20" s="122"/>
      <c r="I20" s="122"/>
      <c r="J20" s="65"/>
      <c r="K20" s="122" t="s">
        <v>169</v>
      </c>
      <c r="L20" s="122"/>
      <c r="M20" s="122"/>
      <c r="N20" s="122"/>
      <c r="O20" s="122"/>
      <c r="P20" s="122"/>
      <c r="Q20" s="122"/>
      <c r="R20" s="66"/>
      <c r="S20" s="66"/>
      <c r="T20" s="66"/>
    </row>
    <row r="22" spans="1:20">
      <c r="A22" s="122" t="s">
        <v>170</v>
      </c>
      <c r="B22" s="122"/>
      <c r="C22" s="122"/>
      <c r="D22" s="122"/>
      <c r="E22" s="122"/>
      <c r="F22" s="122"/>
      <c r="G22" s="122"/>
      <c r="H22" s="122"/>
      <c r="I22" s="122"/>
      <c r="J22" s="65"/>
      <c r="K22" s="122" t="s">
        <v>170</v>
      </c>
      <c r="L22" s="122"/>
      <c r="M22" s="122"/>
      <c r="N22" s="122"/>
      <c r="O22" s="122"/>
      <c r="P22" s="122"/>
      <c r="Q22" s="122"/>
      <c r="R22" s="66"/>
      <c r="S22" s="66"/>
      <c r="T22" s="66"/>
    </row>
    <row r="51" spans="1:19">
      <c r="A51" s="46" t="s">
        <v>0</v>
      </c>
      <c r="B51" s="48"/>
      <c r="C51" s="48"/>
      <c r="D51" s="46"/>
      <c r="E51" s="45"/>
      <c r="F51" s="45" t="s">
        <v>1</v>
      </c>
      <c r="G51" s="45"/>
      <c r="H51" s="45"/>
      <c r="I51" s="45"/>
      <c r="K51" s="46" t="s">
        <v>0</v>
      </c>
      <c r="L51" s="48"/>
      <c r="M51" s="48"/>
      <c r="N51" s="46"/>
      <c r="O51" s="45"/>
      <c r="P51" s="45" t="s">
        <v>1</v>
      </c>
      <c r="Q51" s="45"/>
      <c r="R51" s="45"/>
      <c r="S51" s="45"/>
    </row>
    <row r="52" spans="1:19">
      <c r="A52" s="46" t="s">
        <v>2</v>
      </c>
      <c r="B52" s="45"/>
      <c r="C52" s="45"/>
      <c r="D52" s="46"/>
      <c r="E52" s="45"/>
      <c r="F52" s="45" t="s">
        <v>2</v>
      </c>
      <c r="G52" s="45"/>
      <c r="H52" s="45"/>
      <c r="I52" s="45"/>
      <c r="K52" s="46" t="s">
        <v>2</v>
      </c>
      <c r="L52" s="45"/>
      <c r="M52" s="45"/>
      <c r="N52" s="46"/>
      <c r="O52" s="45"/>
      <c r="P52" s="45" t="s">
        <v>2</v>
      </c>
      <c r="Q52" s="45"/>
      <c r="R52" s="45"/>
      <c r="S52" s="45"/>
    </row>
    <row r="53" spans="1:19">
      <c r="A53" s="46" t="s">
        <v>173</v>
      </c>
      <c r="B53" s="45"/>
      <c r="C53" s="45"/>
      <c r="D53" s="47"/>
      <c r="E53" s="47"/>
      <c r="F53" s="45" t="s">
        <v>146</v>
      </c>
      <c r="G53" s="45"/>
      <c r="H53" s="45"/>
      <c r="I53" s="45"/>
      <c r="K53" s="46" t="s">
        <v>175</v>
      </c>
      <c r="L53" s="45"/>
      <c r="M53" s="45"/>
      <c r="N53" s="47"/>
      <c r="O53" s="47"/>
      <c r="P53" s="45" t="s">
        <v>146</v>
      </c>
      <c r="Q53" s="45"/>
      <c r="R53" s="45"/>
      <c r="S53" s="45"/>
    </row>
    <row r="54" spans="1:19">
      <c r="A54" s="46" t="s">
        <v>174</v>
      </c>
      <c r="B54" s="45"/>
      <c r="C54" s="45"/>
      <c r="D54" s="46"/>
      <c r="E54" s="45"/>
      <c r="F54" s="125" t="s">
        <v>147</v>
      </c>
      <c r="G54" s="125"/>
      <c r="H54" s="125"/>
      <c r="I54" s="125"/>
      <c r="K54" s="46" t="s">
        <v>176</v>
      </c>
      <c r="L54" s="45"/>
      <c r="M54" s="45"/>
      <c r="N54" s="46"/>
      <c r="O54" s="45"/>
      <c r="P54" s="125" t="s">
        <v>147</v>
      </c>
      <c r="Q54" s="125"/>
      <c r="R54" s="125"/>
      <c r="S54" s="125"/>
    </row>
    <row r="55" spans="1:19">
      <c r="A55" s="16" t="s">
        <v>3</v>
      </c>
      <c r="B55" s="16"/>
      <c r="C55" s="16"/>
      <c r="D55" s="15"/>
      <c r="E55" s="15"/>
      <c r="F55" s="15" t="s">
        <v>4</v>
      </c>
      <c r="G55" s="15"/>
      <c r="H55" s="14"/>
      <c r="I55" s="2"/>
      <c r="K55" s="16" t="s">
        <v>3</v>
      </c>
      <c r="L55" s="16"/>
      <c r="M55" s="16"/>
      <c r="N55" s="15"/>
      <c r="O55" s="15"/>
      <c r="P55" s="15" t="s">
        <v>4</v>
      </c>
      <c r="Q55" s="15"/>
      <c r="R55" s="14"/>
      <c r="S55" s="2"/>
    </row>
    <row r="66" spans="1:20">
      <c r="A66" s="122" t="s">
        <v>167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 t="s">
        <v>167</v>
      </c>
      <c r="L66" s="122"/>
      <c r="M66" s="122"/>
      <c r="N66" s="122"/>
      <c r="O66" s="122"/>
      <c r="P66" s="122"/>
      <c r="Q66" s="122"/>
      <c r="R66" s="122"/>
      <c r="S66" s="122"/>
      <c r="T66" s="122"/>
    </row>
    <row r="68" spans="1:20">
      <c r="A68" s="122" t="s">
        <v>168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 t="s">
        <v>168</v>
      </c>
      <c r="L68" s="122"/>
      <c r="M68" s="122"/>
      <c r="N68" s="122"/>
      <c r="O68" s="122"/>
      <c r="P68" s="122"/>
      <c r="Q68" s="122"/>
      <c r="R68" s="122"/>
      <c r="S68" s="122"/>
      <c r="T68" s="122"/>
    </row>
    <row r="70" spans="1:20">
      <c r="A70" s="122" t="s">
        <v>169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 t="s">
        <v>169</v>
      </c>
      <c r="L70" s="122"/>
      <c r="M70" s="122"/>
      <c r="N70" s="122"/>
      <c r="O70" s="122"/>
      <c r="P70" s="122"/>
      <c r="Q70" s="122"/>
      <c r="R70" s="122"/>
      <c r="S70" s="122"/>
      <c r="T70" s="122"/>
    </row>
    <row r="72" spans="1:20">
      <c r="A72" s="122" t="s">
        <v>170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 t="s">
        <v>170</v>
      </c>
      <c r="L72" s="122"/>
      <c r="M72" s="122"/>
      <c r="N72" s="122"/>
      <c r="O72" s="122"/>
      <c r="P72" s="122"/>
      <c r="Q72" s="122"/>
      <c r="R72" s="122"/>
      <c r="S72" s="122"/>
      <c r="T72" s="122"/>
    </row>
    <row r="101" spans="1:19">
      <c r="A101" s="46" t="s">
        <v>0</v>
      </c>
      <c r="B101" s="48"/>
      <c r="C101" s="48"/>
      <c r="D101" s="46"/>
      <c r="E101" s="45"/>
      <c r="F101" s="45" t="s">
        <v>1</v>
      </c>
      <c r="G101" s="45"/>
      <c r="H101" s="45"/>
      <c r="I101" s="45"/>
      <c r="K101" s="46" t="s">
        <v>0</v>
      </c>
      <c r="L101" s="48"/>
      <c r="M101" s="48"/>
      <c r="N101" s="46"/>
      <c r="O101" s="45"/>
      <c r="P101" s="45" t="s">
        <v>1</v>
      </c>
      <c r="Q101" s="45"/>
      <c r="R101" s="45"/>
      <c r="S101" s="45"/>
    </row>
    <row r="102" spans="1:19">
      <c r="A102" s="46" t="s">
        <v>2</v>
      </c>
      <c r="B102" s="45"/>
      <c r="C102" s="45"/>
      <c r="D102" s="46"/>
      <c r="E102" s="45"/>
      <c r="F102" s="45" t="s">
        <v>2</v>
      </c>
      <c r="G102" s="45"/>
      <c r="H102" s="45"/>
      <c r="I102" s="45"/>
      <c r="K102" s="46" t="s">
        <v>2</v>
      </c>
      <c r="L102" s="45"/>
      <c r="M102" s="45"/>
      <c r="N102" s="46"/>
      <c r="O102" s="45"/>
      <c r="P102" s="45" t="s">
        <v>2</v>
      </c>
      <c r="Q102" s="45"/>
      <c r="R102" s="45"/>
      <c r="S102" s="45"/>
    </row>
    <row r="103" spans="1:19">
      <c r="A103" s="46" t="s">
        <v>175</v>
      </c>
      <c r="B103" s="45"/>
      <c r="C103" s="45"/>
      <c r="D103" s="47"/>
      <c r="E103" s="47"/>
      <c r="F103" s="45" t="s">
        <v>146</v>
      </c>
      <c r="G103" s="45"/>
      <c r="H103" s="45"/>
      <c r="I103" s="45"/>
      <c r="K103" s="46" t="s">
        <v>191</v>
      </c>
      <c r="L103" s="45"/>
      <c r="M103" s="45"/>
      <c r="N103" s="47"/>
      <c r="O103" s="47"/>
      <c r="P103" s="45" t="s">
        <v>146</v>
      </c>
      <c r="Q103" s="45"/>
      <c r="R103" s="45"/>
      <c r="S103" s="45"/>
    </row>
    <row r="104" spans="1:19">
      <c r="A104" s="46" t="s">
        <v>176</v>
      </c>
      <c r="B104" s="45"/>
      <c r="C104" s="45"/>
      <c r="D104" s="46"/>
      <c r="E104" s="45"/>
      <c r="F104" s="125" t="s">
        <v>147</v>
      </c>
      <c r="G104" s="125"/>
      <c r="H104" s="125"/>
      <c r="I104" s="125"/>
      <c r="K104" s="46" t="s">
        <v>192</v>
      </c>
      <c r="L104" s="45"/>
      <c r="M104" s="45"/>
      <c r="N104" s="46"/>
      <c r="O104" s="45"/>
      <c r="P104" s="125" t="s">
        <v>147</v>
      </c>
      <c r="Q104" s="125"/>
      <c r="R104" s="125"/>
      <c r="S104" s="125"/>
    </row>
    <row r="105" spans="1:19">
      <c r="A105" s="16" t="s">
        <v>3</v>
      </c>
      <c r="B105" s="16"/>
      <c r="C105" s="16"/>
      <c r="D105" s="15"/>
      <c r="E105" s="15"/>
      <c r="F105" s="15" t="s">
        <v>4</v>
      </c>
      <c r="G105" s="15"/>
      <c r="H105" s="14"/>
      <c r="I105" s="2"/>
      <c r="K105" s="16" t="s">
        <v>3</v>
      </c>
      <c r="L105" s="16"/>
      <c r="M105" s="16"/>
      <c r="N105" s="15"/>
      <c r="O105" s="15"/>
      <c r="P105" s="15" t="s">
        <v>4</v>
      </c>
      <c r="Q105" s="15"/>
      <c r="R105" s="14"/>
      <c r="S105" s="2"/>
    </row>
    <row r="116" spans="1:20">
      <c r="A116" s="122" t="s">
        <v>167</v>
      </c>
      <c r="B116" s="122"/>
      <c r="C116" s="122"/>
      <c r="D116" s="122"/>
      <c r="E116" s="122"/>
      <c r="F116" s="122"/>
      <c r="G116" s="122"/>
      <c r="H116" s="122"/>
      <c r="I116" s="122"/>
      <c r="J116" s="122" t="s">
        <v>167</v>
      </c>
      <c r="K116" s="122"/>
      <c r="L116" s="122"/>
      <c r="M116" s="122"/>
      <c r="N116" s="122"/>
      <c r="O116" s="122"/>
      <c r="P116" s="122"/>
      <c r="Q116" s="122"/>
      <c r="R116" s="122"/>
      <c r="S116" s="64"/>
      <c r="T116" s="64"/>
    </row>
    <row r="118" spans="1:20">
      <c r="A118" s="122" t="s">
        <v>168</v>
      </c>
      <c r="B118" s="122"/>
      <c r="C118" s="122"/>
      <c r="D118" s="122"/>
      <c r="E118" s="122"/>
      <c r="F118" s="122"/>
      <c r="G118" s="122"/>
      <c r="H118" s="122"/>
      <c r="I118" s="122"/>
      <c r="J118" s="122" t="s">
        <v>168</v>
      </c>
      <c r="K118" s="122"/>
      <c r="L118" s="122"/>
      <c r="M118" s="122"/>
      <c r="N118" s="122"/>
      <c r="O118" s="122"/>
      <c r="P118" s="122"/>
      <c r="Q118" s="122"/>
      <c r="R118" s="122"/>
      <c r="S118" s="64"/>
      <c r="T118" s="64"/>
    </row>
    <row r="120" spans="1:20">
      <c r="A120" s="122" t="s">
        <v>169</v>
      </c>
      <c r="B120" s="122"/>
      <c r="C120" s="122"/>
      <c r="D120" s="122"/>
      <c r="E120" s="122"/>
      <c r="F120" s="122"/>
      <c r="G120" s="122"/>
      <c r="H120" s="122"/>
      <c r="I120" s="122"/>
      <c r="J120" s="122" t="s">
        <v>169</v>
      </c>
      <c r="K120" s="122"/>
      <c r="L120" s="122"/>
      <c r="M120" s="122"/>
      <c r="N120" s="122"/>
      <c r="O120" s="122"/>
      <c r="P120" s="122"/>
      <c r="Q120" s="122"/>
      <c r="R120" s="122"/>
      <c r="S120" s="64"/>
      <c r="T120" s="64"/>
    </row>
    <row r="122" spans="1:20">
      <c r="A122" s="122" t="s">
        <v>170</v>
      </c>
      <c r="B122" s="122"/>
      <c r="C122" s="122"/>
      <c r="D122" s="122"/>
      <c r="E122" s="122"/>
      <c r="F122" s="122"/>
      <c r="G122" s="122"/>
      <c r="H122" s="122"/>
      <c r="I122" s="122"/>
      <c r="J122" s="122" t="s">
        <v>170</v>
      </c>
      <c r="K122" s="122"/>
      <c r="L122" s="122"/>
      <c r="M122" s="122"/>
      <c r="N122" s="122"/>
      <c r="O122" s="122"/>
      <c r="P122" s="122"/>
      <c r="Q122" s="122"/>
      <c r="R122" s="122"/>
      <c r="S122" s="64"/>
      <c r="T122" s="64"/>
    </row>
    <row r="151" spans="1:19">
      <c r="A151" s="46" t="s">
        <v>0</v>
      </c>
      <c r="B151" s="48"/>
      <c r="C151" s="48"/>
      <c r="D151" s="46"/>
      <c r="E151" s="45"/>
      <c r="F151" s="45" t="s">
        <v>1</v>
      </c>
      <c r="G151" s="45"/>
      <c r="H151" s="45"/>
      <c r="I151" s="45"/>
      <c r="K151" s="46" t="s">
        <v>0</v>
      </c>
      <c r="L151" s="48"/>
      <c r="M151" s="48"/>
      <c r="N151" s="46"/>
      <c r="O151" s="45"/>
      <c r="P151" s="45" t="s">
        <v>1</v>
      </c>
      <c r="Q151" s="45"/>
      <c r="R151" s="45"/>
      <c r="S151" s="45"/>
    </row>
    <row r="152" spans="1:19">
      <c r="A152" s="46" t="s">
        <v>2</v>
      </c>
      <c r="B152" s="45"/>
      <c r="C152" s="45"/>
      <c r="D152" s="46"/>
      <c r="E152" s="45"/>
      <c r="F152" s="45" t="s">
        <v>2</v>
      </c>
      <c r="G152" s="45"/>
      <c r="H152" s="45"/>
      <c r="I152" s="45"/>
      <c r="K152" s="46" t="s">
        <v>2</v>
      </c>
      <c r="L152" s="45"/>
      <c r="M152" s="45"/>
      <c r="N152" s="46"/>
      <c r="O152" s="45"/>
      <c r="P152" s="45" t="s">
        <v>2</v>
      </c>
      <c r="Q152" s="45"/>
      <c r="R152" s="45"/>
      <c r="S152" s="45"/>
    </row>
    <row r="153" spans="1:19">
      <c r="A153" s="46" t="s">
        <v>177</v>
      </c>
      <c r="B153" s="45"/>
      <c r="C153" s="45"/>
      <c r="D153" s="47"/>
      <c r="E153" s="47"/>
      <c r="F153" s="45" t="s">
        <v>146</v>
      </c>
      <c r="G153" s="45"/>
      <c r="H153" s="45"/>
      <c r="I153" s="45"/>
      <c r="K153" s="46" t="s">
        <v>193</v>
      </c>
      <c r="L153" s="45"/>
      <c r="M153" s="45"/>
      <c r="N153" s="47"/>
      <c r="O153" s="47"/>
      <c r="P153" s="45" t="s">
        <v>146</v>
      </c>
      <c r="Q153" s="45"/>
      <c r="R153" s="45"/>
      <c r="S153" s="45"/>
    </row>
    <row r="154" spans="1:19">
      <c r="A154" s="46" t="s">
        <v>178</v>
      </c>
      <c r="B154" s="45"/>
      <c r="C154" s="45"/>
      <c r="D154" s="46"/>
      <c r="E154" s="45"/>
      <c r="F154" s="125" t="s">
        <v>147</v>
      </c>
      <c r="G154" s="125"/>
      <c r="H154" s="125"/>
      <c r="I154" s="125"/>
      <c r="K154" s="46" t="s">
        <v>194</v>
      </c>
      <c r="L154" s="45"/>
      <c r="M154" s="45"/>
      <c r="N154" s="46"/>
      <c r="O154" s="45"/>
      <c r="P154" s="125" t="s">
        <v>147</v>
      </c>
      <c r="Q154" s="125"/>
      <c r="R154" s="125"/>
      <c r="S154" s="125"/>
    </row>
    <row r="155" spans="1:19">
      <c r="A155" s="16" t="s">
        <v>3</v>
      </c>
      <c r="B155" s="16"/>
      <c r="C155" s="16"/>
      <c r="D155" s="15"/>
      <c r="E155" s="15"/>
      <c r="F155" s="15" t="s">
        <v>4</v>
      </c>
      <c r="G155" s="15"/>
      <c r="H155" s="14"/>
      <c r="I155" s="2"/>
      <c r="K155" s="16" t="s">
        <v>3</v>
      </c>
      <c r="L155" s="16"/>
      <c r="M155" s="16"/>
      <c r="N155" s="15"/>
      <c r="O155" s="15"/>
      <c r="P155" s="15" t="s">
        <v>4</v>
      </c>
      <c r="Q155" s="15"/>
      <c r="R155" s="14"/>
      <c r="S155" s="2"/>
    </row>
    <row r="166" spans="1:20">
      <c r="A166" s="122" t="s">
        <v>167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 t="s">
        <v>167</v>
      </c>
      <c r="L166" s="122"/>
      <c r="M166" s="122"/>
      <c r="N166" s="122"/>
      <c r="O166" s="122"/>
      <c r="P166" s="122"/>
      <c r="Q166" s="122"/>
      <c r="R166" s="122"/>
      <c r="S166" s="122"/>
      <c r="T166" s="122"/>
    </row>
    <row r="168" spans="1:20">
      <c r="A168" s="122" t="s">
        <v>168</v>
      </c>
      <c r="B168" s="122"/>
      <c r="C168" s="122"/>
      <c r="D168" s="122"/>
      <c r="E168" s="122"/>
      <c r="F168" s="122"/>
      <c r="G168" s="122"/>
      <c r="H168" s="122"/>
      <c r="I168" s="122"/>
      <c r="J168" s="122"/>
      <c r="K168" s="122" t="s">
        <v>168</v>
      </c>
      <c r="L168" s="122"/>
      <c r="M168" s="122"/>
      <c r="N168" s="122"/>
      <c r="O168" s="122"/>
      <c r="P168" s="122"/>
      <c r="Q168" s="122"/>
      <c r="R168" s="122"/>
      <c r="S168" s="122"/>
      <c r="T168" s="122"/>
    </row>
    <row r="170" spans="1:20">
      <c r="A170" s="122" t="s">
        <v>169</v>
      </c>
      <c r="B170" s="122"/>
      <c r="C170" s="122"/>
      <c r="D170" s="122"/>
      <c r="E170" s="122"/>
      <c r="F170" s="122"/>
      <c r="G170" s="122"/>
      <c r="H170" s="122"/>
      <c r="I170" s="122"/>
      <c r="J170" s="122"/>
      <c r="K170" s="122" t="s">
        <v>169</v>
      </c>
      <c r="L170" s="122"/>
      <c r="M170" s="122"/>
      <c r="N170" s="122"/>
      <c r="O170" s="122"/>
      <c r="P170" s="122"/>
      <c r="Q170" s="122"/>
      <c r="R170" s="122"/>
      <c r="S170" s="122"/>
      <c r="T170" s="122"/>
    </row>
    <row r="172" spans="1:20">
      <c r="A172" s="122" t="s">
        <v>170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 t="s">
        <v>170</v>
      </c>
      <c r="L172" s="122"/>
      <c r="M172" s="122"/>
      <c r="N172" s="122"/>
      <c r="O172" s="122"/>
      <c r="P172" s="122"/>
      <c r="Q172" s="122"/>
      <c r="R172" s="122"/>
      <c r="S172" s="122"/>
      <c r="T172" s="122"/>
    </row>
    <row r="201" spans="1:19">
      <c r="A201" s="46" t="s">
        <v>0</v>
      </c>
      <c r="B201" s="48"/>
      <c r="C201" s="48"/>
      <c r="D201" s="46"/>
      <c r="E201" s="45"/>
      <c r="F201" s="45" t="s">
        <v>1</v>
      </c>
      <c r="G201" s="45"/>
      <c r="H201" s="45"/>
      <c r="I201" s="45"/>
      <c r="K201" s="46" t="s">
        <v>0</v>
      </c>
      <c r="L201" s="48"/>
      <c r="M201" s="48"/>
      <c r="N201" s="46"/>
      <c r="O201" s="45"/>
      <c r="P201" s="45" t="s">
        <v>1</v>
      </c>
      <c r="Q201" s="45"/>
      <c r="R201" s="45"/>
      <c r="S201" s="45"/>
    </row>
    <row r="202" spans="1:19">
      <c r="A202" s="46" t="s">
        <v>2</v>
      </c>
      <c r="B202" s="45"/>
      <c r="C202" s="45"/>
      <c r="D202" s="46"/>
      <c r="E202" s="45"/>
      <c r="F202" s="45" t="s">
        <v>2</v>
      </c>
      <c r="G202" s="45"/>
      <c r="H202" s="45"/>
      <c r="I202" s="45"/>
      <c r="K202" s="46" t="s">
        <v>2</v>
      </c>
      <c r="L202" s="45"/>
      <c r="M202" s="45"/>
      <c r="N202" s="46"/>
      <c r="O202" s="45"/>
      <c r="P202" s="45" t="s">
        <v>2</v>
      </c>
      <c r="Q202" s="45"/>
      <c r="R202" s="45"/>
      <c r="S202" s="45"/>
    </row>
    <row r="203" spans="1:19">
      <c r="A203" s="46" t="s">
        <v>179</v>
      </c>
      <c r="B203" s="45"/>
      <c r="C203" s="45"/>
      <c r="D203" s="47"/>
      <c r="E203" s="47"/>
      <c r="F203" s="45" t="s">
        <v>146</v>
      </c>
      <c r="G203" s="45"/>
      <c r="H203" s="45"/>
      <c r="I203" s="45"/>
      <c r="K203" s="46" t="s">
        <v>195</v>
      </c>
      <c r="L203" s="45"/>
      <c r="M203" s="45"/>
      <c r="N203" s="47"/>
      <c r="O203" s="47"/>
      <c r="P203" s="45" t="s">
        <v>146</v>
      </c>
      <c r="Q203" s="45"/>
      <c r="R203" s="45"/>
      <c r="S203" s="45"/>
    </row>
    <row r="204" spans="1:19">
      <c r="A204" s="46" t="s">
        <v>180</v>
      </c>
      <c r="B204" s="45"/>
      <c r="C204" s="45"/>
      <c r="D204" s="46"/>
      <c r="E204" s="45"/>
      <c r="F204" s="125" t="s">
        <v>147</v>
      </c>
      <c r="G204" s="125"/>
      <c r="H204" s="125"/>
      <c r="I204" s="125"/>
      <c r="K204" s="46" t="s">
        <v>196</v>
      </c>
      <c r="L204" s="45"/>
      <c r="M204" s="45"/>
      <c r="N204" s="46"/>
      <c r="O204" s="45"/>
      <c r="P204" s="125" t="s">
        <v>147</v>
      </c>
      <c r="Q204" s="125"/>
      <c r="R204" s="125"/>
      <c r="S204" s="125"/>
    </row>
    <row r="205" spans="1:19">
      <c r="A205" s="16" t="s">
        <v>3</v>
      </c>
      <c r="B205" s="16"/>
      <c r="C205" s="16"/>
      <c r="D205" s="15"/>
      <c r="E205" s="15"/>
      <c r="F205" s="15" t="s">
        <v>4</v>
      </c>
      <c r="G205" s="15"/>
      <c r="H205" s="14"/>
      <c r="I205" s="2"/>
      <c r="K205" s="16" t="s">
        <v>3</v>
      </c>
      <c r="L205" s="16"/>
      <c r="M205" s="16"/>
      <c r="N205" s="15"/>
      <c r="O205" s="15"/>
      <c r="P205" s="15" t="s">
        <v>4</v>
      </c>
      <c r="Q205" s="15"/>
      <c r="R205" s="14"/>
      <c r="S205" s="2"/>
    </row>
    <row r="216" spans="1:20">
      <c r="A216" s="122" t="s">
        <v>167</v>
      </c>
      <c r="B216" s="122"/>
      <c r="C216" s="122"/>
      <c r="D216" s="122"/>
      <c r="E216" s="122"/>
      <c r="F216" s="122"/>
      <c r="G216" s="122"/>
      <c r="H216" s="122"/>
      <c r="I216" s="122"/>
      <c r="J216" s="122"/>
      <c r="K216" s="122" t="s">
        <v>167</v>
      </c>
      <c r="L216" s="122"/>
      <c r="M216" s="122"/>
      <c r="N216" s="122"/>
      <c r="O216" s="122"/>
      <c r="P216" s="122"/>
      <c r="Q216" s="122"/>
      <c r="R216" s="122"/>
      <c r="S216" s="122"/>
      <c r="T216" s="122"/>
    </row>
    <row r="218" spans="1:20">
      <c r="A218" s="122" t="s">
        <v>168</v>
      </c>
      <c r="B218" s="122"/>
      <c r="C218" s="122"/>
      <c r="D218" s="122"/>
      <c r="E218" s="122"/>
      <c r="F218" s="122"/>
      <c r="G218" s="122"/>
      <c r="H218" s="122"/>
      <c r="I218" s="122"/>
      <c r="J218" s="122"/>
      <c r="K218" s="122" t="s">
        <v>168</v>
      </c>
      <c r="L218" s="122"/>
      <c r="M218" s="122"/>
      <c r="N218" s="122"/>
      <c r="O218" s="122"/>
      <c r="P218" s="122"/>
      <c r="Q218" s="122"/>
      <c r="R218" s="122"/>
      <c r="S218" s="122"/>
      <c r="T218" s="122"/>
    </row>
    <row r="220" spans="1:20">
      <c r="A220" s="122" t="s">
        <v>169</v>
      </c>
      <c r="B220" s="122"/>
      <c r="C220" s="122"/>
      <c r="D220" s="122"/>
      <c r="E220" s="122"/>
      <c r="F220" s="122"/>
      <c r="G220" s="122"/>
      <c r="H220" s="122"/>
      <c r="I220" s="122"/>
      <c r="J220" s="122"/>
      <c r="K220" s="122" t="s">
        <v>169</v>
      </c>
      <c r="L220" s="122"/>
      <c r="M220" s="122"/>
      <c r="N220" s="122"/>
      <c r="O220" s="122"/>
      <c r="P220" s="122"/>
      <c r="Q220" s="122"/>
      <c r="R220" s="122"/>
      <c r="S220" s="122"/>
      <c r="T220" s="122"/>
    </row>
    <row r="222" spans="1:20">
      <c r="A222" s="122" t="s">
        <v>170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 t="s">
        <v>170</v>
      </c>
      <c r="L222" s="122"/>
      <c r="M222" s="122"/>
      <c r="N222" s="122"/>
      <c r="O222" s="122"/>
      <c r="P222" s="122"/>
      <c r="Q222" s="122"/>
      <c r="R222" s="122"/>
      <c r="S222" s="122"/>
      <c r="T222" s="122"/>
    </row>
    <row r="251" spans="1:19">
      <c r="A251" s="46" t="s">
        <v>0</v>
      </c>
      <c r="B251" s="48"/>
      <c r="C251" s="48"/>
      <c r="D251" s="46"/>
      <c r="E251" s="45"/>
      <c r="F251" s="45" t="s">
        <v>1</v>
      </c>
      <c r="G251" s="45"/>
      <c r="H251" s="45"/>
      <c r="I251" s="45"/>
      <c r="K251" s="46" t="s">
        <v>0</v>
      </c>
      <c r="L251" s="48"/>
      <c r="M251" s="48"/>
      <c r="N251" s="46"/>
      <c r="O251" s="45"/>
      <c r="P251" s="45" t="s">
        <v>1</v>
      </c>
      <c r="Q251" s="45"/>
      <c r="R251" s="45"/>
      <c r="S251" s="45"/>
    </row>
    <row r="252" spans="1:19">
      <c r="A252" s="46" t="s">
        <v>2</v>
      </c>
      <c r="B252" s="45"/>
      <c r="C252" s="45"/>
      <c r="D252" s="46"/>
      <c r="E252" s="45"/>
      <c r="F252" s="45" t="s">
        <v>2</v>
      </c>
      <c r="G252" s="45"/>
      <c r="H252" s="45"/>
      <c r="I252" s="45"/>
      <c r="K252" s="46" t="s">
        <v>2</v>
      </c>
      <c r="L252" s="45"/>
      <c r="M252" s="45"/>
      <c r="N252" s="46"/>
      <c r="O252" s="45"/>
      <c r="P252" s="45" t="s">
        <v>2</v>
      </c>
      <c r="Q252" s="45"/>
      <c r="R252" s="45"/>
      <c r="S252" s="45"/>
    </row>
    <row r="253" spans="1:19">
      <c r="A253" s="46" t="s">
        <v>181</v>
      </c>
      <c r="B253" s="45"/>
      <c r="C253" s="45"/>
      <c r="D253" s="47"/>
      <c r="E253" s="47"/>
      <c r="F253" s="45" t="s">
        <v>146</v>
      </c>
      <c r="G253" s="45"/>
      <c r="H253" s="45"/>
      <c r="I253" s="45"/>
      <c r="K253" s="46" t="s">
        <v>197</v>
      </c>
      <c r="L253" s="45"/>
      <c r="M253" s="45"/>
      <c r="N253" s="47"/>
      <c r="O253" s="47"/>
      <c r="P253" s="45" t="s">
        <v>146</v>
      </c>
      <c r="Q253" s="45"/>
      <c r="R253" s="45"/>
      <c r="S253" s="45"/>
    </row>
    <row r="254" spans="1:19">
      <c r="A254" s="46" t="s">
        <v>182</v>
      </c>
      <c r="B254" s="45"/>
      <c r="C254" s="45"/>
      <c r="D254" s="46"/>
      <c r="E254" s="45"/>
      <c r="F254" s="125" t="s">
        <v>147</v>
      </c>
      <c r="G254" s="125"/>
      <c r="H254" s="125"/>
      <c r="I254" s="125"/>
      <c r="K254" s="46" t="s">
        <v>198</v>
      </c>
      <c r="L254" s="45"/>
      <c r="M254" s="45"/>
      <c r="N254" s="46"/>
      <c r="O254" s="45"/>
      <c r="P254" s="125" t="s">
        <v>147</v>
      </c>
      <c r="Q254" s="125"/>
      <c r="R254" s="125"/>
      <c r="S254" s="125"/>
    </row>
    <row r="255" spans="1:19">
      <c r="A255" s="16" t="s">
        <v>3</v>
      </c>
      <c r="B255" s="16"/>
      <c r="C255" s="16"/>
      <c r="D255" s="15"/>
      <c r="E255" s="15"/>
      <c r="F255" s="15" t="s">
        <v>4</v>
      </c>
      <c r="G255" s="15"/>
      <c r="H255" s="14"/>
      <c r="I255" s="2"/>
      <c r="K255" s="16" t="s">
        <v>3</v>
      </c>
      <c r="L255" s="16"/>
      <c r="M255" s="16"/>
      <c r="N255" s="15"/>
      <c r="O255" s="15"/>
      <c r="P255" s="15" t="s">
        <v>4</v>
      </c>
      <c r="Q255" s="15"/>
      <c r="R255" s="14"/>
      <c r="S255" s="2"/>
    </row>
    <row r="266" spans="1:20">
      <c r="A266" s="122" t="s">
        <v>167</v>
      </c>
      <c r="B266" s="122"/>
      <c r="C266" s="122"/>
      <c r="D266" s="122"/>
      <c r="E266" s="122"/>
      <c r="F266" s="122"/>
      <c r="G266" s="122"/>
      <c r="H266" s="122"/>
      <c r="I266" s="122"/>
      <c r="J266" s="64"/>
      <c r="K266" s="122" t="s">
        <v>167</v>
      </c>
      <c r="L266" s="122"/>
      <c r="M266" s="122"/>
      <c r="N266" s="122"/>
      <c r="O266" s="122"/>
      <c r="P266" s="122"/>
      <c r="Q266" s="122"/>
      <c r="R266" s="122"/>
      <c r="S266" s="122"/>
      <c r="T266" s="122"/>
    </row>
    <row r="268" spans="1:20">
      <c r="A268" s="122" t="s">
        <v>168</v>
      </c>
      <c r="B268" s="122"/>
      <c r="C268" s="122"/>
      <c r="D268" s="122"/>
      <c r="E268" s="122"/>
      <c r="F268" s="122"/>
      <c r="G268" s="122"/>
      <c r="H268" s="122"/>
      <c r="I268" s="122"/>
      <c r="J268" s="64"/>
      <c r="K268" s="122" t="s">
        <v>168</v>
      </c>
      <c r="L268" s="122"/>
      <c r="M268" s="122"/>
      <c r="N268" s="122"/>
      <c r="O268" s="122"/>
      <c r="P268" s="122"/>
      <c r="Q268" s="122"/>
      <c r="R268" s="122"/>
      <c r="S268" s="122"/>
      <c r="T268" s="122"/>
    </row>
    <row r="270" spans="1:20">
      <c r="A270" s="122" t="s">
        <v>169</v>
      </c>
      <c r="B270" s="122"/>
      <c r="C270" s="122"/>
      <c r="D270" s="122"/>
      <c r="E270" s="122"/>
      <c r="F270" s="122"/>
      <c r="G270" s="122"/>
      <c r="H270" s="122"/>
      <c r="I270" s="122"/>
      <c r="J270" s="64"/>
      <c r="K270" s="122" t="s">
        <v>169</v>
      </c>
      <c r="L270" s="122"/>
      <c r="M270" s="122"/>
      <c r="N270" s="122"/>
      <c r="O270" s="122"/>
      <c r="P270" s="122"/>
      <c r="Q270" s="122"/>
      <c r="R270" s="122"/>
      <c r="S270" s="122"/>
      <c r="T270" s="122"/>
    </row>
    <row r="272" spans="1:20">
      <c r="A272" s="122" t="s">
        <v>170</v>
      </c>
      <c r="B272" s="122"/>
      <c r="C272" s="122"/>
      <c r="D272" s="122"/>
      <c r="E272" s="122"/>
      <c r="F272" s="122"/>
      <c r="G272" s="122"/>
      <c r="H272" s="122"/>
      <c r="I272" s="122"/>
      <c r="J272" s="64"/>
      <c r="K272" s="122" t="s">
        <v>170</v>
      </c>
      <c r="L272" s="122"/>
      <c r="M272" s="122"/>
      <c r="N272" s="122"/>
      <c r="O272" s="122"/>
      <c r="P272" s="122"/>
      <c r="Q272" s="122"/>
      <c r="R272" s="122"/>
      <c r="S272" s="122"/>
      <c r="T272" s="122"/>
    </row>
    <row r="301" spans="1:19">
      <c r="A301" s="46" t="s">
        <v>0</v>
      </c>
      <c r="B301" s="48"/>
      <c r="C301" s="48"/>
      <c r="D301" s="46"/>
      <c r="E301" s="45"/>
      <c r="F301" s="45" t="s">
        <v>1</v>
      </c>
      <c r="G301" s="45"/>
      <c r="H301" s="45"/>
      <c r="I301" s="45"/>
      <c r="K301" s="46" t="s">
        <v>0</v>
      </c>
      <c r="L301" s="48"/>
      <c r="M301" s="48"/>
      <c r="N301" s="46"/>
      <c r="O301" s="45"/>
      <c r="P301" s="45" t="s">
        <v>1</v>
      </c>
      <c r="Q301" s="45"/>
      <c r="R301" s="45"/>
      <c r="S301" s="45"/>
    </row>
    <row r="302" spans="1:19">
      <c r="A302" s="46" t="s">
        <v>2</v>
      </c>
      <c r="B302" s="45"/>
      <c r="C302" s="45"/>
      <c r="D302" s="46"/>
      <c r="E302" s="45"/>
      <c r="F302" s="45" t="s">
        <v>2</v>
      </c>
      <c r="G302" s="45"/>
      <c r="H302" s="45"/>
      <c r="I302" s="45"/>
      <c r="K302" s="46" t="s">
        <v>2</v>
      </c>
      <c r="L302" s="45"/>
      <c r="M302" s="45"/>
      <c r="N302" s="46"/>
      <c r="O302" s="45"/>
      <c r="P302" s="45" t="s">
        <v>2</v>
      </c>
      <c r="Q302" s="45"/>
      <c r="R302" s="45"/>
      <c r="S302" s="45"/>
    </row>
    <row r="303" spans="1:19">
      <c r="A303" s="46" t="s">
        <v>183</v>
      </c>
      <c r="B303" s="45"/>
      <c r="C303" s="45"/>
      <c r="D303" s="47"/>
      <c r="E303" s="47"/>
      <c r="F303" s="45" t="s">
        <v>146</v>
      </c>
      <c r="G303" s="45"/>
      <c r="H303" s="45"/>
      <c r="I303" s="45"/>
      <c r="K303" s="46" t="s">
        <v>199</v>
      </c>
      <c r="L303" s="45"/>
      <c r="M303" s="45"/>
      <c r="N303" s="47"/>
      <c r="O303" s="47"/>
      <c r="P303" s="45" t="s">
        <v>146</v>
      </c>
      <c r="Q303" s="45"/>
      <c r="R303" s="45"/>
      <c r="S303" s="45"/>
    </row>
    <row r="304" spans="1:19">
      <c r="A304" s="46" t="s">
        <v>184</v>
      </c>
      <c r="B304" s="45"/>
      <c r="C304" s="45"/>
      <c r="D304" s="46"/>
      <c r="E304" s="45"/>
      <c r="F304" s="125" t="s">
        <v>147</v>
      </c>
      <c r="G304" s="125"/>
      <c r="H304" s="125"/>
      <c r="I304" s="125"/>
      <c r="K304" s="46" t="s">
        <v>200</v>
      </c>
      <c r="L304" s="45"/>
      <c r="M304" s="45"/>
      <c r="N304" s="46"/>
      <c r="O304" s="45"/>
      <c r="P304" s="125" t="s">
        <v>147</v>
      </c>
      <c r="Q304" s="125"/>
      <c r="R304" s="125"/>
      <c r="S304" s="125"/>
    </row>
    <row r="305" spans="1:20">
      <c r="A305" s="16" t="s">
        <v>3</v>
      </c>
      <c r="B305" s="16"/>
      <c r="C305" s="16"/>
      <c r="D305" s="15"/>
      <c r="E305" s="15"/>
      <c r="F305" s="15" t="s">
        <v>4</v>
      </c>
      <c r="G305" s="15"/>
      <c r="H305" s="14"/>
      <c r="I305" s="2"/>
      <c r="K305" s="16" t="s">
        <v>3</v>
      </c>
      <c r="L305" s="16"/>
      <c r="M305" s="16"/>
      <c r="N305" s="15"/>
      <c r="O305" s="15"/>
      <c r="P305" s="15" t="s">
        <v>4</v>
      </c>
      <c r="Q305" s="15"/>
      <c r="R305" s="14"/>
      <c r="S305" s="2"/>
    </row>
    <row r="316" spans="1:20">
      <c r="A316" s="122" t="s">
        <v>167</v>
      </c>
      <c r="B316" s="122"/>
      <c r="C316" s="122"/>
      <c r="D316" s="122"/>
      <c r="E316" s="122"/>
      <c r="F316" s="122"/>
      <c r="G316" s="122"/>
      <c r="H316" s="122"/>
      <c r="I316" s="122"/>
      <c r="J316" s="122"/>
      <c r="K316" s="122" t="s">
        <v>167</v>
      </c>
      <c r="L316" s="122"/>
      <c r="M316" s="122"/>
      <c r="N316" s="122"/>
      <c r="O316" s="122"/>
      <c r="P316" s="122"/>
      <c r="Q316" s="122"/>
      <c r="R316" s="122"/>
      <c r="S316" s="122"/>
      <c r="T316" s="122"/>
    </row>
    <row r="318" spans="1:20">
      <c r="A318" s="122" t="s">
        <v>168</v>
      </c>
      <c r="B318" s="122"/>
      <c r="C318" s="122"/>
      <c r="D318" s="122"/>
      <c r="E318" s="122"/>
      <c r="F318" s="122"/>
      <c r="G318" s="122"/>
      <c r="H318" s="122"/>
      <c r="I318" s="122"/>
      <c r="J318" s="122"/>
      <c r="K318" s="122" t="s">
        <v>168</v>
      </c>
      <c r="L318" s="122"/>
      <c r="M318" s="122"/>
      <c r="N318" s="122"/>
      <c r="O318" s="122"/>
      <c r="P318" s="122"/>
      <c r="Q318" s="122"/>
      <c r="R318" s="122"/>
      <c r="S318" s="122"/>
      <c r="T318" s="122"/>
    </row>
    <row r="320" spans="1:20">
      <c r="A320" s="122" t="s">
        <v>169</v>
      </c>
      <c r="B320" s="122"/>
      <c r="C320" s="122"/>
      <c r="D320" s="122"/>
      <c r="E320" s="122"/>
      <c r="F320" s="122"/>
      <c r="G320" s="122"/>
      <c r="H320" s="122"/>
      <c r="I320" s="122"/>
      <c r="J320" s="122"/>
      <c r="K320" s="122" t="s">
        <v>169</v>
      </c>
      <c r="L320" s="122"/>
      <c r="M320" s="122"/>
      <c r="N320" s="122"/>
      <c r="O320" s="122"/>
      <c r="P320" s="122"/>
      <c r="Q320" s="122"/>
      <c r="R320" s="122"/>
      <c r="S320" s="122"/>
      <c r="T320" s="122"/>
    </row>
    <row r="322" spans="1:20">
      <c r="A322" s="122" t="s">
        <v>170</v>
      </c>
      <c r="B322" s="122"/>
      <c r="C322" s="122"/>
      <c r="D322" s="122"/>
      <c r="E322" s="122"/>
      <c r="F322" s="122"/>
      <c r="G322" s="122"/>
      <c r="H322" s="122"/>
      <c r="I322" s="122"/>
      <c r="J322" s="122"/>
      <c r="K322" s="122" t="s">
        <v>170</v>
      </c>
      <c r="L322" s="122"/>
      <c r="M322" s="122"/>
      <c r="N322" s="122"/>
      <c r="O322" s="122"/>
      <c r="P322" s="122"/>
      <c r="Q322" s="122"/>
      <c r="R322" s="122"/>
      <c r="S322" s="122"/>
      <c r="T322" s="122"/>
    </row>
    <row r="351" spans="1:19">
      <c r="A351" s="46" t="s">
        <v>0</v>
      </c>
      <c r="B351" s="48"/>
      <c r="C351" s="48"/>
      <c r="D351" s="46"/>
      <c r="E351" s="45"/>
      <c r="F351" s="45" t="s">
        <v>1</v>
      </c>
      <c r="G351" s="45"/>
      <c r="H351" s="45"/>
      <c r="I351" s="45"/>
      <c r="K351" s="46" t="s">
        <v>0</v>
      </c>
      <c r="L351" s="48"/>
      <c r="M351" s="48"/>
      <c r="N351" s="46"/>
      <c r="O351" s="45"/>
      <c r="P351" s="45" t="s">
        <v>1</v>
      </c>
      <c r="Q351" s="45"/>
      <c r="R351" s="45"/>
      <c r="S351" s="45"/>
    </row>
    <row r="352" spans="1:19">
      <c r="A352" s="46" t="s">
        <v>2</v>
      </c>
      <c r="B352" s="45"/>
      <c r="C352" s="45"/>
      <c r="D352" s="46"/>
      <c r="E352" s="45"/>
      <c r="F352" s="45" t="s">
        <v>2</v>
      </c>
      <c r="G352" s="45"/>
      <c r="H352" s="45"/>
      <c r="I352" s="45"/>
      <c r="K352" s="46" t="s">
        <v>2</v>
      </c>
      <c r="L352" s="45"/>
      <c r="M352" s="45"/>
      <c r="N352" s="46"/>
      <c r="O352" s="45"/>
      <c r="P352" s="45" t="s">
        <v>2</v>
      </c>
      <c r="Q352" s="45"/>
      <c r="R352" s="45"/>
      <c r="S352" s="45"/>
    </row>
    <row r="353" spans="1:20">
      <c r="A353" s="46" t="s">
        <v>185</v>
      </c>
      <c r="B353" s="45"/>
      <c r="C353" s="45"/>
      <c r="D353" s="47"/>
      <c r="E353" s="47"/>
      <c r="F353" s="45" t="s">
        <v>146</v>
      </c>
      <c r="G353" s="45"/>
      <c r="H353" s="45"/>
      <c r="I353" s="45"/>
      <c r="K353" s="46" t="s">
        <v>183</v>
      </c>
      <c r="L353" s="45"/>
      <c r="M353" s="45"/>
      <c r="N353" s="47"/>
      <c r="O353" s="47"/>
      <c r="P353" s="45" t="s">
        <v>146</v>
      </c>
      <c r="Q353" s="45"/>
      <c r="R353" s="45"/>
      <c r="S353" s="45"/>
    </row>
    <row r="354" spans="1:20">
      <c r="A354" s="46" t="s">
        <v>186</v>
      </c>
      <c r="B354" s="45"/>
      <c r="C354" s="45"/>
      <c r="D354" s="46"/>
      <c r="E354" s="45"/>
      <c r="F354" s="125" t="s">
        <v>147</v>
      </c>
      <c r="G354" s="125"/>
      <c r="H354" s="125"/>
      <c r="I354" s="125"/>
      <c r="K354" s="46" t="s">
        <v>184</v>
      </c>
      <c r="L354" s="45"/>
      <c r="M354" s="45"/>
      <c r="N354" s="46"/>
      <c r="O354" s="45"/>
      <c r="P354" s="125" t="s">
        <v>147</v>
      </c>
      <c r="Q354" s="125"/>
      <c r="R354" s="125"/>
      <c r="S354" s="125"/>
    </row>
    <row r="355" spans="1:20">
      <c r="A355" s="16" t="s">
        <v>3</v>
      </c>
      <c r="B355" s="16"/>
      <c r="C355" s="16"/>
      <c r="D355" s="15"/>
      <c r="E355" s="15"/>
      <c r="F355" s="15" t="s">
        <v>4</v>
      </c>
      <c r="G355" s="15"/>
      <c r="H355" s="14"/>
      <c r="I355" s="2"/>
      <c r="K355" s="16" t="s">
        <v>3</v>
      </c>
      <c r="L355" s="16"/>
      <c r="M355" s="16"/>
      <c r="N355" s="15"/>
      <c r="O355" s="15"/>
      <c r="P355" s="15" t="s">
        <v>4</v>
      </c>
      <c r="Q355" s="15"/>
      <c r="R355" s="14"/>
      <c r="S355" s="2"/>
    </row>
    <row r="366" spans="1:20">
      <c r="A366" s="122" t="s">
        <v>167</v>
      </c>
      <c r="B366" s="122"/>
      <c r="C366" s="122"/>
      <c r="D366" s="122"/>
      <c r="E366" s="122"/>
      <c r="F366" s="122"/>
      <c r="G366" s="122"/>
      <c r="H366" s="122"/>
      <c r="I366" s="122"/>
      <c r="J366" s="122"/>
      <c r="K366" s="122" t="s">
        <v>167</v>
      </c>
      <c r="L366" s="122"/>
      <c r="M366" s="122"/>
      <c r="N366" s="122"/>
      <c r="O366" s="122"/>
      <c r="P366" s="122"/>
      <c r="Q366" s="122"/>
      <c r="R366" s="122"/>
      <c r="S366" s="122"/>
      <c r="T366" s="122"/>
    </row>
    <row r="368" spans="1:20">
      <c r="A368" s="122" t="s">
        <v>168</v>
      </c>
      <c r="B368" s="122"/>
      <c r="C368" s="122"/>
      <c r="D368" s="122"/>
      <c r="E368" s="122"/>
      <c r="F368" s="122"/>
      <c r="G368" s="122"/>
      <c r="H368" s="122"/>
      <c r="I368" s="122"/>
      <c r="J368" s="122"/>
      <c r="K368" s="122" t="s">
        <v>168</v>
      </c>
      <c r="L368" s="122"/>
      <c r="M368" s="122"/>
      <c r="N368" s="122"/>
      <c r="O368" s="122"/>
      <c r="P368" s="122"/>
      <c r="Q368" s="122"/>
      <c r="R368" s="122"/>
      <c r="S368" s="122"/>
      <c r="T368" s="122"/>
    </row>
    <row r="370" spans="1:20">
      <c r="A370" s="122" t="s">
        <v>169</v>
      </c>
      <c r="B370" s="122"/>
      <c r="C370" s="122"/>
      <c r="D370" s="122"/>
      <c r="E370" s="122"/>
      <c r="F370" s="122"/>
      <c r="G370" s="122"/>
      <c r="H370" s="122"/>
      <c r="I370" s="122"/>
      <c r="J370" s="122"/>
      <c r="K370" s="122" t="s">
        <v>169</v>
      </c>
      <c r="L370" s="122"/>
      <c r="M370" s="122"/>
      <c r="N370" s="122"/>
      <c r="O370" s="122"/>
      <c r="P370" s="122"/>
      <c r="Q370" s="122"/>
      <c r="R370" s="122"/>
      <c r="S370" s="122"/>
      <c r="T370" s="122"/>
    </row>
    <row r="372" spans="1:20">
      <c r="A372" s="122" t="s">
        <v>170</v>
      </c>
      <c r="B372" s="122"/>
      <c r="C372" s="122"/>
      <c r="D372" s="122"/>
      <c r="E372" s="122"/>
      <c r="F372" s="122"/>
      <c r="G372" s="122"/>
      <c r="H372" s="122"/>
      <c r="I372" s="122"/>
      <c r="J372" s="122"/>
      <c r="K372" s="122" t="s">
        <v>170</v>
      </c>
      <c r="L372" s="122"/>
      <c r="M372" s="122"/>
      <c r="N372" s="122"/>
      <c r="O372" s="122"/>
      <c r="P372" s="122"/>
      <c r="Q372" s="122"/>
      <c r="R372" s="122"/>
      <c r="S372" s="122"/>
      <c r="T372" s="122"/>
    </row>
    <row r="401" spans="1:20">
      <c r="A401" s="46" t="s">
        <v>0</v>
      </c>
      <c r="B401" s="48"/>
      <c r="C401" s="48"/>
      <c r="D401" s="46"/>
      <c r="E401" s="45"/>
      <c r="F401" s="45" t="s">
        <v>1</v>
      </c>
      <c r="G401" s="45"/>
      <c r="H401" s="45"/>
      <c r="I401" s="45"/>
      <c r="K401" s="46" t="s">
        <v>0</v>
      </c>
      <c r="L401" s="48"/>
      <c r="M401" s="48"/>
      <c r="P401" s="45" t="s">
        <v>1</v>
      </c>
      <c r="Q401" s="45"/>
      <c r="R401" s="45"/>
      <c r="S401" s="45"/>
    </row>
    <row r="402" spans="1:20">
      <c r="A402" s="46" t="s">
        <v>2</v>
      </c>
      <c r="B402" s="45"/>
      <c r="C402" s="45"/>
      <c r="D402" s="46"/>
      <c r="E402" s="45"/>
      <c r="F402" s="45" t="s">
        <v>2</v>
      </c>
      <c r="G402" s="45"/>
      <c r="H402" s="45"/>
      <c r="I402" s="45"/>
      <c r="K402" s="46" t="s">
        <v>2</v>
      </c>
      <c r="L402" s="45"/>
      <c r="M402" s="45"/>
      <c r="P402" s="45" t="s">
        <v>2</v>
      </c>
      <c r="Q402" s="45"/>
      <c r="R402" s="45"/>
      <c r="S402" s="45"/>
    </row>
    <row r="403" spans="1:20">
      <c r="A403" s="46" t="s">
        <v>187</v>
      </c>
      <c r="B403" s="45"/>
      <c r="C403" s="45"/>
      <c r="D403" s="47"/>
      <c r="E403" s="47"/>
      <c r="F403" s="45" t="s">
        <v>146</v>
      </c>
      <c r="G403" s="45"/>
      <c r="H403" s="45"/>
      <c r="I403" s="45"/>
      <c r="K403" s="46" t="s">
        <v>201</v>
      </c>
      <c r="L403" s="45"/>
      <c r="M403" s="45"/>
      <c r="P403" s="45" t="s">
        <v>146</v>
      </c>
      <c r="Q403" s="45"/>
      <c r="R403" s="45"/>
      <c r="S403" s="45"/>
    </row>
    <row r="404" spans="1:20">
      <c r="A404" s="46" t="s">
        <v>188</v>
      </c>
      <c r="B404" s="45"/>
      <c r="C404" s="45"/>
      <c r="D404" s="46"/>
      <c r="E404" s="45"/>
      <c r="F404" s="125" t="s">
        <v>147</v>
      </c>
      <c r="G404" s="125"/>
      <c r="H404" s="125"/>
      <c r="I404" s="125"/>
      <c r="K404" s="46" t="s">
        <v>202</v>
      </c>
      <c r="L404" s="45"/>
      <c r="M404" s="45"/>
      <c r="P404" s="125" t="s">
        <v>147</v>
      </c>
      <c r="Q404" s="125"/>
      <c r="R404" s="125"/>
      <c r="S404" s="125"/>
    </row>
    <row r="405" spans="1:20">
      <c r="A405" s="16" t="s">
        <v>3</v>
      </c>
      <c r="B405" s="16"/>
      <c r="C405" s="16"/>
      <c r="D405" s="15"/>
      <c r="E405" s="15"/>
      <c r="F405" s="15" t="s">
        <v>4</v>
      </c>
      <c r="G405" s="15"/>
      <c r="H405" s="14"/>
      <c r="I405" s="2"/>
      <c r="P405" s="15" t="s">
        <v>4</v>
      </c>
      <c r="Q405" s="15"/>
      <c r="R405" s="14"/>
      <c r="S405" s="2"/>
    </row>
    <row r="416" spans="1:20">
      <c r="A416" s="122" t="s">
        <v>167</v>
      </c>
      <c r="B416" s="122"/>
      <c r="C416" s="122"/>
      <c r="D416" s="122"/>
      <c r="E416" s="122"/>
      <c r="F416" s="122"/>
      <c r="G416" s="122"/>
      <c r="H416" s="122"/>
      <c r="I416" s="122"/>
      <c r="J416" s="64"/>
      <c r="K416" s="122" t="s">
        <v>167</v>
      </c>
      <c r="L416" s="122"/>
      <c r="M416" s="122"/>
      <c r="N416" s="122"/>
      <c r="O416" s="122"/>
      <c r="P416" s="122"/>
      <c r="Q416" s="122"/>
      <c r="R416" s="122"/>
      <c r="S416" s="122"/>
      <c r="T416" s="122"/>
    </row>
    <row r="418" spans="1:20">
      <c r="A418" s="122" t="s">
        <v>168</v>
      </c>
      <c r="B418" s="122"/>
      <c r="C418" s="122"/>
      <c r="D418" s="122"/>
      <c r="E418" s="122"/>
      <c r="F418" s="122"/>
      <c r="G418" s="122"/>
      <c r="H418" s="122"/>
      <c r="I418" s="122"/>
      <c r="J418" s="64"/>
      <c r="K418" s="122" t="s">
        <v>168</v>
      </c>
      <c r="L418" s="122"/>
      <c r="M418" s="122"/>
      <c r="N418" s="122"/>
      <c r="O418" s="122"/>
      <c r="P418" s="122"/>
      <c r="Q418" s="122"/>
      <c r="R418" s="122"/>
      <c r="S418" s="122"/>
      <c r="T418" s="122"/>
    </row>
    <row r="420" spans="1:20">
      <c r="A420" s="122" t="s">
        <v>169</v>
      </c>
      <c r="B420" s="122"/>
      <c r="C420" s="122"/>
      <c r="D420" s="122"/>
      <c r="E420" s="122"/>
      <c r="F420" s="122"/>
      <c r="G420" s="122"/>
      <c r="H420" s="122"/>
      <c r="I420" s="122"/>
      <c r="J420" s="64"/>
      <c r="K420" s="122" t="s">
        <v>169</v>
      </c>
      <c r="L420" s="122"/>
      <c r="M420" s="122"/>
      <c r="N420" s="122"/>
      <c r="O420" s="122"/>
      <c r="P420" s="122"/>
      <c r="Q420" s="122"/>
      <c r="R420" s="122"/>
      <c r="S420" s="122"/>
      <c r="T420" s="122"/>
    </row>
    <row r="422" spans="1:20">
      <c r="A422" s="122" t="s">
        <v>170</v>
      </c>
      <c r="B422" s="122"/>
      <c r="C422" s="122"/>
      <c r="D422" s="122"/>
      <c r="E422" s="122"/>
      <c r="F422" s="122"/>
      <c r="G422" s="122"/>
      <c r="H422" s="122"/>
      <c r="I422" s="122"/>
      <c r="J422" s="64"/>
      <c r="K422" s="122" t="s">
        <v>170</v>
      </c>
      <c r="L422" s="122"/>
      <c r="M422" s="122"/>
      <c r="N422" s="122"/>
      <c r="O422" s="122"/>
      <c r="P422" s="122"/>
      <c r="Q422" s="122"/>
      <c r="R422" s="122"/>
      <c r="S422" s="122"/>
      <c r="T422" s="122"/>
    </row>
    <row r="451" spans="11:19">
      <c r="K451" s="46" t="s">
        <v>0</v>
      </c>
      <c r="L451" s="48"/>
      <c r="M451" s="48"/>
      <c r="P451" s="45" t="s">
        <v>1</v>
      </c>
      <c r="Q451" s="45"/>
      <c r="R451" s="45"/>
      <c r="S451" s="45"/>
    </row>
    <row r="452" spans="11:19">
      <c r="K452" s="46" t="s">
        <v>2</v>
      </c>
      <c r="L452" s="45"/>
      <c r="M452" s="45"/>
      <c r="P452" s="45" t="s">
        <v>2</v>
      </c>
      <c r="Q452" s="45"/>
      <c r="R452" s="45"/>
      <c r="S452" s="45"/>
    </row>
    <row r="453" spans="11:19">
      <c r="K453" s="46" t="s">
        <v>203</v>
      </c>
      <c r="L453" s="45"/>
      <c r="M453" s="45"/>
      <c r="P453" s="45" t="s">
        <v>146</v>
      </c>
      <c r="Q453" s="45"/>
      <c r="R453" s="45"/>
      <c r="S453" s="45"/>
    </row>
    <row r="454" spans="11:19">
      <c r="K454" s="46" t="s">
        <v>204</v>
      </c>
      <c r="L454" s="45"/>
      <c r="M454" s="45"/>
      <c r="P454" s="45" t="s">
        <v>147</v>
      </c>
      <c r="Q454" s="45"/>
      <c r="R454" s="45"/>
      <c r="S454" s="45"/>
    </row>
    <row r="455" spans="11:19">
      <c r="P455" s="15" t="s">
        <v>4</v>
      </c>
      <c r="Q455" s="15"/>
      <c r="R455" s="14"/>
      <c r="S455" s="2"/>
    </row>
    <row r="466" spans="11:20">
      <c r="K466" s="122" t="s">
        <v>167</v>
      </c>
      <c r="L466" s="122"/>
      <c r="M466" s="122"/>
      <c r="N466" s="122"/>
      <c r="O466" s="122"/>
      <c r="P466" s="122"/>
      <c r="Q466" s="122"/>
      <c r="R466" s="65"/>
      <c r="S466" s="65"/>
      <c r="T466" s="65"/>
    </row>
    <row r="468" spans="11:20">
      <c r="K468" s="122" t="s">
        <v>168</v>
      </c>
      <c r="L468" s="122"/>
      <c r="M468" s="122"/>
      <c r="N468" s="122"/>
      <c r="O468" s="122"/>
      <c r="P468" s="122"/>
      <c r="Q468" s="122"/>
      <c r="R468" s="65"/>
      <c r="S468" s="65"/>
      <c r="T468" s="65"/>
    </row>
    <row r="470" spans="11:20">
      <c r="K470" s="122" t="s">
        <v>169</v>
      </c>
      <c r="L470" s="122"/>
      <c r="M470" s="122"/>
      <c r="N470" s="122"/>
      <c r="O470" s="122"/>
      <c r="P470" s="122"/>
      <c r="Q470" s="122"/>
      <c r="R470" s="65"/>
      <c r="S470" s="65"/>
      <c r="T470" s="65"/>
    </row>
    <row r="472" spans="11:20">
      <c r="K472" s="122" t="s">
        <v>170</v>
      </c>
      <c r="L472" s="122"/>
      <c r="M472" s="122"/>
      <c r="N472" s="122"/>
      <c r="O472" s="122"/>
      <c r="P472" s="122"/>
      <c r="Q472" s="122"/>
      <c r="R472" s="65"/>
      <c r="S472" s="65"/>
      <c r="T472" s="65"/>
    </row>
  </sheetData>
  <mergeCells count="96">
    <mergeCell ref="K16:Q16"/>
    <mergeCell ref="K18:Q18"/>
    <mergeCell ref="K20:Q20"/>
    <mergeCell ref="K22:Q22"/>
    <mergeCell ref="A416:I416"/>
    <mergeCell ref="A418:I418"/>
    <mergeCell ref="A420:I420"/>
    <mergeCell ref="A422:I422"/>
    <mergeCell ref="A116:I116"/>
    <mergeCell ref="A118:I118"/>
    <mergeCell ref="A120:I120"/>
    <mergeCell ref="A122:I122"/>
    <mergeCell ref="A266:I266"/>
    <mergeCell ref="A268:I268"/>
    <mergeCell ref="A270:I270"/>
    <mergeCell ref="A272:I272"/>
    <mergeCell ref="A372:J372"/>
    <mergeCell ref="F404:I404"/>
    <mergeCell ref="A216:J216"/>
    <mergeCell ref="A218:J218"/>
    <mergeCell ref="K422:T422"/>
    <mergeCell ref="K320:T320"/>
    <mergeCell ref="K322:T322"/>
    <mergeCell ref="P354:S354"/>
    <mergeCell ref="K366:T366"/>
    <mergeCell ref="K368:T368"/>
    <mergeCell ref="K370:T370"/>
    <mergeCell ref="K372:T372"/>
    <mergeCell ref="P404:S404"/>
    <mergeCell ref="K416:T416"/>
    <mergeCell ref="K418:T418"/>
    <mergeCell ref="K420:T420"/>
    <mergeCell ref="A170:J170"/>
    <mergeCell ref="A172:J172"/>
    <mergeCell ref="F204:I204"/>
    <mergeCell ref="K318:T318"/>
    <mergeCell ref="K216:T216"/>
    <mergeCell ref="K218:T218"/>
    <mergeCell ref="K220:T220"/>
    <mergeCell ref="K222:T222"/>
    <mergeCell ref="P254:S254"/>
    <mergeCell ref="K266:T266"/>
    <mergeCell ref="K268:T268"/>
    <mergeCell ref="K270:T270"/>
    <mergeCell ref="K272:T272"/>
    <mergeCell ref="P304:S304"/>
    <mergeCell ref="K316:T316"/>
    <mergeCell ref="J116:R116"/>
    <mergeCell ref="J118:R118"/>
    <mergeCell ref="J120:R120"/>
    <mergeCell ref="J122:R122"/>
    <mergeCell ref="A168:J168"/>
    <mergeCell ref="F254:I254"/>
    <mergeCell ref="F154:I154"/>
    <mergeCell ref="A166:J166"/>
    <mergeCell ref="P204:S204"/>
    <mergeCell ref="K72:T72"/>
    <mergeCell ref="P104:S104"/>
    <mergeCell ref="P154:S154"/>
    <mergeCell ref="K166:T166"/>
    <mergeCell ref="K168:T168"/>
    <mergeCell ref="K170:T170"/>
    <mergeCell ref="K172:T172"/>
    <mergeCell ref="A370:J370"/>
    <mergeCell ref="A368:J368"/>
    <mergeCell ref="F304:I304"/>
    <mergeCell ref="A316:J316"/>
    <mergeCell ref="A318:J318"/>
    <mergeCell ref="A320:J320"/>
    <mergeCell ref="A322:J322"/>
    <mergeCell ref="F354:I354"/>
    <mergeCell ref="A366:J366"/>
    <mergeCell ref="F104:I104"/>
    <mergeCell ref="A18:I18"/>
    <mergeCell ref="A20:I20"/>
    <mergeCell ref="A22:I22"/>
    <mergeCell ref="P54:S54"/>
    <mergeCell ref="K66:T66"/>
    <mergeCell ref="K68:T68"/>
    <mergeCell ref="K70:T70"/>
    <mergeCell ref="K472:Q472"/>
    <mergeCell ref="K466:Q466"/>
    <mergeCell ref="K468:Q468"/>
    <mergeCell ref="K470:Q470"/>
    <mergeCell ref="F1:H1"/>
    <mergeCell ref="F2:H2"/>
    <mergeCell ref="F3:H3"/>
    <mergeCell ref="F4:H4"/>
    <mergeCell ref="A16:I16"/>
    <mergeCell ref="A220:J220"/>
    <mergeCell ref="A222:J222"/>
    <mergeCell ref="F54:I54"/>
    <mergeCell ref="A66:J66"/>
    <mergeCell ref="A68:J68"/>
    <mergeCell ref="A70:J70"/>
    <mergeCell ref="A72:J7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 308,60</vt:lpstr>
      <vt:lpstr>титульный лист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Андрей</cp:lastModifiedBy>
  <cp:lastPrinted>2023-05-04T12:24:27Z</cp:lastPrinted>
  <dcterms:created xsi:type="dcterms:W3CDTF">2022-05-23T09:17:00Z</dcterms:created>
  <dcterms:modified xsi:type="dcterms:W3CDTF">2023-05-04T12:24:31Z</dcterms:modified>
</cp:coreProperties>
</file>